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ários\Daniela Vieira\Desktop\Licitação Quadra São Lucas\"/>
    </mc:Choice>
  </mc:AlternateContent>
  <bookViews>
    <workbookView xWindow="0" yWindow="0" windowWidth="20490" windowHeight="7755"/>
  </bookViews>
  <sheets>
    <sheet name="CRONOGRAMA FISICO FINANCEIRO" sheetId="1" r:id="rId1"/>
    <sheet name="MODELO CRONOGRAMA FIS FINANC" sheetId="4" r:id="rId2"/>
  </sheets>
  <definedNames>
    <definedName name="_xlnm.Print_Area" localSheetId="0">'CRONOGRAMA FISICO FINANCEIRO'!$A$1:$K$43</definedName>
    <definedName name="_xlnm.Print_Area" localSheetId="1">'MODELO CRONOGRAMA FIS FINANC'!$A$1:$K$41</definedName>
  </definedNames>
  <calcPr calcId="162913"/>
</workbook>
</file>

<file path=xl/calcChain.xml><?xml version="1.0" encoding="utf-8"?>
<calcChain xmlns="http://schemas.openxmlformats.org/spreadsheetml/2006/main">
  <c r="E33" i="1" l="1"/>
  <c r="E34" i="1"/>
  <c r="F30" i="1"/>
  <c r="G30" i="1"/>
  <c r="H30" i="1"/>
  <c r="I30" i="1"/>
  <c r="J30" i="1"/>
  <c r="K30" i="1"/>
  <c r="F32" i="1"/>
  <c r="G32" i="1"/>
  <c r="H32" i="1"/>
  <c r="I32" i="1"/>
  <c r="J32" i="1"/>
  <c r="K32" i="1"/>
  <c r="F10" i="1" l="1"/>
  <c r="G10" i="1"/>
  <c r="H10" i="1"/>
  <c r="F12" i="1"/>
  <c r="G12" i="1"/>
  <c r="H12" i="1"/>
  <c r="F14" i="1"/>
  <c r="G14" i="1"/>
  <c r="H14" i="1"/>
  <c r="F16" i="1"/>
  <c r="G16" i="1"/>
  <c r="H16" i="1"/>
  <c r="F18" i="1"/>
  <c r="G18" i="1"/>
  <c r="H18" i="1"/>
  <c r="K24" i="1" l="1"/>
  <c r="J24" i="1"/>
  <c r="I24" i="1"/>
  <c r="H24" i="1"/>
  <c r="G24" i="1"/>
  <c r="F24" i="1"/>
  <c r="H12" i="4"/>
  <c r="E34" i="4"/>
  <c r="E21" i="4" s="1"/>
  <c r="I12" i="4"/>
  <c r="J12" i="4"/>
  <c r="K12" i="4"/>
  <c r="F12" i="4"/>
  <c r="G12" i="4"/>
  <c r="F14" i="4"/>
  <c r="G14" i="4"/>
  <c r="G34" i="4" s="1"/>
  <c r="G33" i="4" s="1"/>
  <c r="H14" i="4"/>
  <c r="I14" i="4"/>
  <c r="J14" i="4"/>
  <c r="K14" i="4"/>
  <c r="F16" i="4"/>
  <c r="G16" i="4"/>
  <c r="H16" i="4"/>
  <c r="I16" i="4"/>
  <c r="J16" i="4"/>
  <c r="K16" i="4"/>
  <c r="F18" i="4"/>
  <c r="G18" i="4"/>
  <c r="H18" i="4"/>
  <c r="I18" i="4"/>
  <c r="J18" i="4"/>
  <c r="K18" i="4"/>
  <c r="F20" i="4"/>
  <c r="G20" i="4"/>
  <c r="H20" i="4"/>
  <c r="I20" i="4"/>
  <c r="J20" i="4"/>
  <c r="K20" i="4"/>
  <c r="F22" i="4"/>
  <c r="G22" i="4"/>
  <c r="H22" i="4"/>
  <c r="I22" i="4"/>
  <c r="J22" i="4"/>
  <c r="K22" i="4"/>
  <c r="F24" i="4"/>
  <c r="G24" i="4"/>
  <c r="H24" i="4"/>
  <c r="I24" i="4"/>
  <c r="J24" i="4"/>
  <c r="K24" i="4"/>
  <c r="F26" i="4"/>
  <c r="G26" i="4"/>
  <c r="H26" i="4"/>
  <c r="I26" i="4"/>
  <c r="J26" i="4"/>
  <c r="K26" i="4"/>
  <c r="F28" i="4"/>
  <c r="G28" i="4"/>
  <c r="H28" i="4"/>
  <c r="I28" i="4"/>
  <c r="J28" i="4"/>
  <c r="K28" i="4"/>
  <c r="F30" i="4"/>
  <c r="G30" i="4"/>
  <c r="H30" i="4"/>
  <c r="I30" i="4"/>
  <c r="J30" i="4"/>
  <c r="K30" i="4"/>
  <c r="F32" i="4"/>
  <c r="G32" i="4"/>
  <c r="H32" i="4"/>
  <c r="I32" i="4"/>
  <c r="J32" i="4"/>
  <c r="K32" i="4"/>
  <c r="K10" i="1"/>
  <c r="K12" i="1"/>
  <c r="K14" i="1"/>
  <c r="K20" i="1"/>
  <c r="K22" i="1"/>
  <c r="K26" i="1"/>
  <c r="K28" i="1"/>
  <c r="J10" i="1"/>
  <c r="J12" i="1"/>
  <c r="J14" i="1"/>
  <c r="J20" i="1"/>
  <c r="J22" i="1"/>
  <c r="J26" i="1"/>
  <c r="J28" i="1"/>
  <c r="I10" i="1"/>
  <c r="I12" i="1"/>
  <c r="I14" i="1"/>
  <c r="I20" i="1"/>
  <c r="I22" i="1"/>
  <c r="I26" i="1"/>
  <c r="I28" i="1"/>
  <c r="H20" i="1"/>
  <c r="H22" i="1"/>
  <c r="H26" i="1"/>
  <c r="H28" i="1"/>
  <c r="G20" i="1"/>
  <c r="G22" i="1"/>
  <c r="G26" i="1"/>
  <c r="G28" i="1"/>
  <c r="F20" i="1"/>
  <c r="F22" i="1"/>
  <c r="F26" i="1"/>
  <c r="F28" i="1"/>
  <c r="H10" i="4"/>
  <c r="H34" i="4" s="1"/>
  <c r="H33" i="4" s="1"/>
  <c r="I10" i="4"/>
  <c r="J10" i="4"/>
  <c r="K10" i="4"/>
  <c r="K34" i="4"/>
  <c r="K33" i="4" s="1"/>
  <c r="F10" i="4"/>
  <c r="F34" i="4" s="1"/>
  <c r="G10" i="4"/>
  <c r="E23" i="4"/>
  <c r="E15" i="4"/>
  <c r="E17" i="4"/>
  <c r="E29" i="4" l="1"/>
  <c r="J34" i="4"/>
  <c r="J33" i="4" s="1"/>
  <c r="F33" i="4"/>
  <c r="E11" i="4"/>
  <c r="E33" i="4" s="1"/>
  <c r="E19" i="4"/>
  <c r="E13" i="4"/>
  <c r="E27" i="4"/>
  <c r="E9" i="4"/>
  <c r="E25" i="4"/>
  <c r="I34" i="4"/>
  <c r="I33" i="4" s="1"/>
  <c r="E31" i="4"/>
  <c r="K34" i="1"/>
  <c r="K33" i="1" s="1"/>
  <c r="J34" i="1"/>
  <c r="J33" i="1" s="1"/>
  <c r="H34" i="1"/>
  <c r="H33" i="1" s="1"/>
  <c r="I34" i="1"/>
  <c r="I33" i="1" s="1"/>
  <c r="G34" i="1"/>
  <c r="G33" i="1" s="1"/>
  <c r="F34" i="1"/>
  <c r="F33" i="1" s="1"/>
</calcChain>
</file>

<file path=xl/sharedStrings.xml><?xml version="1.0" encoding="utf-8"?>
<sst xmlns="http://schemas.openxmlformats.org/spreadsheetml/2006/main" count="129" uniqueCount="59">
  <si>
    <t>TOTAL</t>
  </si>
  <si>
    <t xml:space="preserve"> </t>
  </si>
  <si>
    <t>CRONOGRAMA FÍSICO-FINANCEIRO</t>
  </si>
  <si>
    <t>FÍSICO/ FINANCEIRO</t>
  </si>
  <si>
    <t>MÊS 1</t>
  </si>
  <si>
    <t>MÊS 2</t>
  </si>
  <si>
    <t>MÊS 3</t>
  </si>
  <si>
    <t>MÊS 4</t>
  </si>
  <si>
    <t>MÊS 5</t>
  </si>
  <si>
    <t>Físico %</t>
  </si>
  <si>
    <t>Financeiro</t>
  </si>
  <si>
    <t>Observações:</t>
  </si>
  <si>
    <t>ITEM</t>
  </si>
  <si>
    <t>CÓDIGO</t>
  </si>
  <si>
    <t>ETAPAS/DESCRIÇÃO</t>
  </si>
  <si>
    <t>MÊS 6</t>
  </si>
  <si>
    <t>TOTAL  ETAPAS</t>
  </si>
  <si>
    <r>
      <t xml:space="preserve">OBRA: </t>
    </r>
    <r>
      <rPr>
        <b/>
        <sz val="10"/>
        <color indexed="10"/>
        <rFont val="Arial"/>
        <family val="2"/>
      </rPr>
      <t>Pavimentação asfáltica em C.B.U.Q</t>
    </r>
  </si>
  <si>
    <r>
      <t xml:space="preserve">LOCAL: </t>
    </r>
    <r>
      <rPr>
        <b/>
        <sz val="10"/>
        <color indexed="10"/>
        <rFont val="Arial"/>
        <family val="2"/>
      </rPr>
      <t>Rua X, Bairro Y</t>
    </r>
  </si>
  <si>
    <r>
      <t xml:space="preserve">DATA: </t>
    </r>
    <r>
      <rPr>
        <b/>
        <sz val="10"/>
        <color indexed="10"/>
        <rFont val="Arial"/>
        <family val="2"/>
      </rPr>
      <t>dd/mm/aa</t>
    </r>
  </si>
  <si>
    <r>
      <t xml:space="preserve">PRAZO DA OBRA: </t>
    </r>
    <r>
      <rPr>
        <b/>
        <sz val="10"/>
        <color indexed="10"/>
        <rFont val="Arial"/>
        <family val="2"/>
      </rPr>
      <t>06 meses</t>
    </r>
  </si>
  <si>
    <t>IIO-001</t>
  </si>
  <si>
    <t>INSTALAÇÕES INICIAIS DA OBRA</t>
  </si>
  <si>
    <t>OBR-001</t>
  </si>
  <si>
    <t>OBRAS VIÁRIAS</t>
  </si>
  <si>
    <t>DRE-001</t>
  </si>
  <si>
    <t xml:space="preserve">DRENAGEM  </t>
  </si>
  <si>
    <t>URB-001</t>
  </si>
  <si>
    <t xml:space="preserve">URBANIZAÇÃO E OBRAS COMPLEMENTARES                          </t>
  </si>
  <si>
    <r>
      <t xml:space="preserve">PREFEITURA: </t>
    </r>
    <r>
      <rPr>
        <b/>
        <sz val="10"/>
        <color indexed="10"/>
        <rFont val="Arial"/>
        <family val="2"/>
      </rPr>
      <t>Nome da Prefeitura</t>
    </r>
    <r>
      <rPr>
        <b/>
        <sz val="10"/>
        <rFont val="Arial"/>
        <family val="2"/>
      </rPr>
      <t xml:space="preserve"> </t>
    </r>
  </si>
  <si>
    <t xml:space="preserve">VALOR DO CONVÊNIO: </t>
  </si>
  <si>
    <t>Assinatura do Prefeito</t>
  </si>
  <si>
    <t xml:space="preserve">Assinatura do engenheiro/arquiteto/técnico em edificaçõe/técnico em estradas responsável </t>
  </si>
  <si>
    <t>CREA ou CAU</t>
  </si>
  <si>
    <t>COBERTURAS</t>
  </si>
  <si>
    <t>SERRALHERIA</t>
  </si>
  <si>
    <t>INSTALAÇÕES ELÉTRICAS</t>
  </si>
  <si>
    <t>PINTURA</t>
  </si>
  <si>
    <t>EQUIPAMENTOS ESPORTIVOS</t>
  </si>
  <si>
    <t>PREFEITURA: PREFEITURA MUNICIPAL DE SÃO FRANCISCO - MG</t>
  </si>
  <si>
    <t>DATA: 09/12/2020</t>
  </si>
  <si>
    <t>PRAZO DA OBRA: 3 MESES</t>
  </si>
  <si>
    <t>LOCAL: RUA FRANCISCO LACERDA, S/N, São Francisco - MG,</t>
  </si>
  <si>
    <t>OBRA: REFORMA DA QUADRA DO BAIRRO SÃO LUCAS</t>
  </si>
  <si>
    <t>CREA</t>
  </si>
  <si>
    <t>238159/D MG</t>
  </si>
  <si>
    <t>TER-001</t>
  </si>
  <si>
    <t>TERRAPLENAGEM/TRABALHOS EM TERRA</t>
  </si>
  <si>
    <t xml:space="preserve">PIS-001 </t>
  </si>
  <si>
    <t>PISOS</t>
  </si>
  <si>
    <t>DRENAGEM</t>
  </si>
  <si>
    <t xml:space="preserve">ALV-001 </t>
  </si>
  <si>
    <t>ALVENARIAS E DIVISÕES</t>
  </si>
  <si>
    <t>COB-001</t>
  </si>
  <si>
    <t>SER-001</t>
  </si>
  <si>
    <t>ELE-001</t>
  </si>
  <si>
    <t>PIN-001</t>
  </si>
  <si>
    <t>EQP-001</t>
  </si>
  <si>
    <t>VALOR DO CONVÊNIO: R$ 155.944,07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</si>
</sst>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R$ &quot;#,##0.00"/>
  </numFmts>
  <fonts count="16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10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7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8" fillId="2" borderId="0" xfId="0" applyFont="1" applyFill="1"/>
    <xf numFmtId="0" fontId="3" fillId="2" borderId="1" xfId="0" applyFont="1" applyFill="1" applyBorder="1"/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2" xfId="0" applyFill="1" applyBorder="1"/>
    <xf numFmtId="0" fontId="0" fillId="2" borderId="1" xfId="0" applyFill="1" applyBorder="1"/>
    <xf numFmtId="0" fontId="8" fillId="2" borderId="0" xfId="0" applyFont="1" applyFill="1" applyBorder="1"/>
    <xf numFmtId="0" fontId="5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wrapText="1"/>
    </xf>
    <xf numFmtId="0" fontId="0" fillId="0" borderId="3" xfId="0" applyBorder="1" applyAlignment="1">
      <alignment vertical="center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0" fillId="2" borderId="7" xfId="0" applyFill="1" applyBorder="1"/>
    <xf numFmtId="0" fontId="0" fillId="2" borderId="5" xfId="0" applyFill="1" applyBorder="1"/>
    <xf numFmtId="0" fontId="0" fillId="2" borderId="8" xfId="0" applyFill="1" applyBorder="1"/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/>
    <xf numFmtId="0" fontId="0" fillId="2" borderId="10" xfId="0" applyFill="1" applyBorder="1"/>
    <xf numFmtId="0" fontId="8" fillId="2" borderId="9" xfId="0" applyFont="1" applyFill="1" applyBorder="1"/>
    <xf numFmtId="0" fontId="5" fillId="2" borderId="9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top" wrapText="1"/>
    </xf>
    <xf numFmtId="49" fontId="9" fillId="2" borderId="19" xfId="0" applyNumberFormat="1" applyFont="1" applyFill="1" applyBorder="1" applyAlignment="1">
      <alignment horizontal="center" vertical="top" wrapText="1"/>
    </xf>
    <xf numFmtId="49" fontId="9" fillId="2" borderId="20" xfId="0" applyNumberFormat="1" applyFont="1" applyFill="1" applyBorder="1" applyAlignment="1">
      <alignment horizontal="center" vertical="top" wrapText="1"/>
    </xf>
    <xf numFmtId="49" fontId="10" fillId="2" borderId="21" xfId="0" applyNumberFormat="1" applyFont="1" applyFill="1" applyBorder="1" applyAlignment="1">
      <alignment horizontal="center" vertical="top" wrapText="1"/>
    </xf>
    <xf numFmtId="49" fontId="10" fillId="2" borderId="22" xfId="0" applyNumberFormat="1" applyFont="1" applyFill="1" applyBorder="1" applyAlignment="1">
      <alignment horizontal="center" vertical="top" wrapText="1"/>
    </xf>
    <xf numFmtId="10" fontId="9" fillId="2" borderId="18" xfId="0" applyNumberFormat="1" applyFont="1" applyFill="1" applyBorder="1" applyAlignment="1">
      <alignment vertical="top" wrapText="1"/>
    </xf>
    <xf numFmtId="10" fontId="6" fillId="2" borderId="18" xfId="1" applyNumberFormat="1" applyFont="1" applyFill="1" applyBorder="1" applyAlignment="1">
      <alignment vertical="top" wrapText="1"/>
    </xf>
    <xf numFmtId="10" fontId="6" fillId="2" borderId="18" xfId="0" applyNumberFormat="1" applyFont="1" applyFill="1" applyBorder="1" applyAlignment="1">
      <alignment vertical="top" wrapText="1"/>
    </xf>
    <xf numFmtId="10" fontId="6" fillId="2" borderId="23" xfId="0" applyNumberFormat="1" applyFont="1" applyFill="1" applyBorder="1" applyAlignment="1">
      <alignment vertical="top" wrapText="1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2" borderId="3" xfId="0" applyFont="1" applyFill="1" applyBorder="1" applyAlignment="1">
      <alignment wrapText="1"/>
    </xf>
    <xf numFmtId="0" fontId="6" fillId="2" borderId="10" xfId="0" applyFont="1" applyFill="1" applyBorder="1"/>
    <xf numFmtId="0" fontId="6" fillId="2" borderId="26" xfId="0" applyFont="1" applyFill="1" applyBorder="1"/>
    <xf numFmtId="0" fontId="6" fillId="2" borderId="11" xfId="0" applyFont="1" applyFill="1" applyBorder="1" applyAlignment="1">
      <alignment wrapText="1"/>
    </xf>
    <xf numFmtId="0" fontId="3" fillId="2" borderId="27" xfId="0" applyFont="1" applyFill="1" applyBorder="1" applyAlignment="1">
      <alignment horizontal="center" vertical="center"/>
    </xf>
    <xf numFmtId="10" fontId="12" fillId="2" borderId="18" xfId="0" applyNumberFormat="1" applyFont="1" applyFill="1" applyBorder="1" applyAlignment="1">
      <alignment vertical="top" wrapText="1"/>
    </xf>
    <xf numFmtId="10" fontId="13" fillId="2" borderId="21" xfId="0" applyNumberFormat="1" applyFont="1" applyFill="1" applyBorder="1" applyAlignment="1">
      <alignment vertical="top" wrapText="1"/>
    </xf>
    <xf numFmtId="165" fontId="12" fillId="2" borderId="19" xfId="0" applyNumberFormat="1" applyFont="1" applyFill="1" applyBorder="1" applyAlignment="1">
      <alignment vertical="top" wrapText="1"/>
    </xf>
    <xf numFmtId="165" fontId="13" fillId="2" borderId="22" xfId="0" applyNumberFormat="1" applyFont="1" applyFill="1" applyBorder="1" applyAlignment="1">
      <alignment vertical="top" wrapText="1"/>
    </xf>
    <xf numFmtId="165" fontId="9" fillId="2" borderId="19" xfId="0" applyNumberFormat="1" applyFont="1" applyFill="1" applyBorder="1" applyAlignment="1">
      <alignment vertical="top" wrapText="1"/>
    </xf>
    <xf numFmtId="165" fontId="9" fillId="2" borderId="24" xfId="0" applyNumberFormat="1" applyFont="1" applyFill="1" applyBorder="1" applyAlignment="1">
      <alignment vertical="top" wrapText="1"/>
    </xf>
    <xf numFmtId="10" fontId="0" fillId="2" borderId="0" xfId="0" applyNumberFormat="1" applyFill="1"/>
    <xf numFmtId="10" fontId="12" fillId="2" borderId="18" xfId="1" applyNumberFormat="1" applyFont="1" applyFill="1" applyBorder="1" applyAlignment="1">
      <alignment vertical="top" wrapText="1"/>
    </xf>
    <xf numFmtId="10" fontId="12" fillId="2" borderId="23" xfId="0" applyNumberFormat="1" applyFont="1" applyFill="1" applyBorder="1" applyAlignment="1">
      <alignment vertical="top" wrapText="1"/>
    </xf>
    <xf numFmtId="165" fontId="12" fillId="2" borderId="24" xfId="0" applyNumberFormat="1" applyFont="1" applyFill="1" applyBorder="1" applyAlignment="1">
      <alignment vertical="top" wrapText="1"/>
    </xf>
    <xf numFmtId="10" fontId="13" fillId="2" borderId="18" xfId="0" applyNumberFormat="1" applyFont="1" applyFill="1" applyBorder="1" applyAlignment="1">
      <alignment vertical="top" wrapText="1"/>
    </xf>
    <xf numFmtId="10" fontId="13" fillId="2" borderId="18" xfId="1" applyNumberFormat="1" applyFont="1" applyFill="1" applyBorder="1" applyAlignment="1">
      <alignment vertical="top" wrapText="1"/>
    </xf>
    <xf numFmtId="10" fontId="13" fillId="2" borderId="23" xfId="0" applyNumberFormat="1" applyFont="1" applyFill="1" applyBorder="1" applyAlignment="1">
      <alignment vertical="top" wrapText="1"/>
    </xf>
    <xf numFmtId="4" fontId="0" fillId="2" borderId="0" xfId="0" applyNumberFormat="1" applyFill="1"/>
    <xf numFmtId="0" fontId="3" fillId="2" borderId="28" xfId="0" applyFont="1" applyFill="1" applyBorder="1" applyAlignment="1">
      <alignment vertical="center"/>
    </xf>
    <xf numFmtId="165" fontId="13" fillId="2" borderId="29" xfId="0" applyNumberFormat="1" applyFont="1" applyFill="1" applyBorder="1" applyAlignment="1">
      <alignment vertical="top" wrapText="1"/>
    </xf>
    <xf numFmtId="0" fontId="0" fillId="2" borderId="4" xfId="0" applyFill="1" applyBorder="1" applyAlignment="1"/>
    <xf numFmtId="0" fontId="0" fillId="2" borderId="5" xfId="0" applyFill="1" applyBorder="1" applyAlignment="1"/>
    <xf numFmtId="0" fontId="0" fillId="2" borderId="5" xfId="0" applyFill="1" applyBorder="1" applyAlignment="1">
      <alignment wrapText="1"/>
    </xf>
    <xf numFmtId="0" fontId="0" fillId="2" borderId="8" xfId="0" applyFill="1" applyBorder="1" applyAlignment="1"/>
    <xf numFmtId="0" fontId="0" fillId="2" borderId="0" xfId="0" applyFill="1" applyBorder="1" applyAlignment="1"/>
    <xf numFmtId="49" fontId="15" fillId="3" borderId="19" xfId="0" applyNumberFormat="1" applyFont="1" applyFill="1" applyBorder="1" applyAlignment="1">
      <alignment horizontal="center" vertical="top" wrapText="1"/>
    </xf>
    <xf numFmtId="4" fontId="15" fillId="3" borderId="19" xfId="0" applyNumberFormat="1" applyFont="1" applyFill="1" applyBorder="1" applyAlignment="1">
      <alignment vertical="top" wrapText="1"/>
    </xf>
    <xf numFmtId="4" fontId="15" fillId="3" borderId="24" xfId="0" applyNumberFormat="1" applyFont="1" applyFill="1" applyBorder="1" applyAlignment="1">
      <alignment vertical="top" wrapText="1"/>
    </xf>
    <xf numFmtId="0" fontId="0" fillId="3" borderId="4" xfId="0" applyFill="1" applyBorder="1" applyAlignment="1"/>
    <xf numFmtId="0" fontId="0" fillId="3" borderId="5" xfId="0" applyFill="1" applyBorder="1" applyAlignment="1"/>
    <xf numFmtId="0" fontId="0" fillId="3" borderId="5" xfId="0" applyFill="1" applyBorder="1" applyAlignment="1">
      <alignment wrapText="1"/>
    </xf>
    <xf numFmtId="0" fontId="0" fillId="3" borderId="8" xfId="0" applyFill="1" applyBorder="1" applyAlignment="1"/>
    <xf numFmtId="0" fontId="0" fillId="3" borderId="0" xfId="0" applyFill="1"/>
    <xf numFmtId="0" fontId="0" fillId="3" borderId="0" xfId="0" applyFill="1" applyBorder="1" applyAlignment="1"/>
    <xf numFmtId="0" fontId="0" fillId="3" borderId="0" xfId="0" applyFill="1" applyBorder="1" applyAlignment="1">
      <alignment wrapText="1"/>
    </xf>
    <xf numFmtId="0" fontId="0" fillId="3" borderId="0" xfId="0" applyFill="1" applyBorder="1"/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10" fontId="9" fillId="3" borderId="18" xfId="0" applyNumberFormat="1" applyFont="1" applyFill="1" applyBorder="1" applyAlignment="1">
      <alignment vertical="top" wrapText="1"/>
    </xf>
    <xf numFmtId="10" fontId="6" fillId="3" borderId="18" xfId="1" applyNumberFormat="1" applyFont="1" applyFill="1" applyBorder="1" applyAlignment="1">
      <alignment vertical="top" wrapText="1"/>
    </xf>
    <xf numFmtId="10" fontId="6" fillId="3" borderId="18" xfId="0" applyNumberFormat="1" applyFont="1" applyFill="1" applyBorder="1" applyAlignment="1">
      <alignment vertical="top" wrapText="1"/>
    </xf>
    <xf numFmtId="10" fontId="6" fillId="3" borderId="23" xfId="0" applyNumberFormat="1" applyFont="1" applyFill="1" applyBorder="1" applyAlignment="1">
      <alignment vertical="top" wrapText="1"/>
    </xf>
    <xf numFmtId="49" fontId="9" fillId="3" borderId="19" xfId="0" applyNumberFormat="1" applyFont="1" applyFill="1" applyBorder="1" applyAlignment="1">
      <alignment horizontal="center" vertical="top" wrapText="1"/>
    </xf>
    <xf numFmtId="4" fontId="9" fillId="3" borderId="19" xfId="0" applyNumberFormat="1" applyFont="1" applyFill="1" applyBorder="1" applyAlignment="1">
      <alignment vertical="top" wrapText="1"/>
    </xf>
    <xf numFmtId="4" fontId="9" fillId="3" borderId="24" xfId="0" applyNumberFormat="1" applyFont="1" applyFill="1" applyBorder="1" applyAlignment="1">
      <alignment vertical="top" wrapText="1"/>
    </xf>
    <xf numFmtId="0" fontId="14" fillId="3" borderId="0" xfId="0" applyFont="1" applyFill="1"/>
    <xf numFmtId="49" fontId="9" fillId="3" borderId="20" xfId="0" applyNumberFormat="1" applyFont="1" applyFill="1" applyBorder="1" applyAlignment="1">
      <alignment horizontal="center" vertical="top" wrapText="1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vertical="center" wrapText="1"/>
    </xf>
    <xf numFmtId="0" fontId="3" fillId="3" borderId="4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0" fillId="3" borderId="7" xfId="0" applyFill="1" applyBorder="1"/>
    <xf numFmtId="0" fontId="0" fillId="3" borderId="5" xfId="0" applyFill="1" applyBorder="1"/>
    <xf numFmtId="0" fontId="0" fillId="3" borderId="8" xfId="0" applyFill="1" applyBorder="1"/>
    <xf numFmtId="0" fontId="8" fillId="3" borderId="0" xfId="0" applyFont="1" applyFill="1"/>
    <xf numFmtId="0" fontId="3" fillId="3" borderId="9" xfId="0" applyFont="1" applyFill="1" applyBorder="1" applyAlignment="1">
      <alignment wrapText="1"/>
    </xf>
    <xf numFmtId="0" fontId="0" fillId="3" borderId="3" xfId="0" applyFill="1" applyBorder="1" applyAlignment="1">
      <alignment vertical="center"/>
    </xf>
    <xf numFmtId="0" fontId="3" fillId="3" borderId="0" xfId="0" applyFont="1" applyFill="1" applyBorder="1" applyAlignment="1">
      <alignment wrapText="1"/>
    </xf>
    <xf numFmtId="0" fontId="0" fillId="3" borderId="2" xfId="0" applyFill="1" applyBorder="1" applyAlignment="1">
      <alignment vertical="center"/>
    </xf>
    <xf numFmtId="0" fontId="3" fillId="3" borderId="1" xfId="0" applyFont="1" applyFill="1" applyBorder="1"/>
    <xf numFmtId="0" fontId="7" fillId="3" borderId="10" xfId="0" applyFont="1" applyFill="1" applyBorder="1"/>
    <xf numFmtId="0" fontId="3" fillId="3" borderId="9" xfId="0" applyFont="1" applyFill="1" applyBorder="1"/>
    <xf numFmtId="0" fontId="2" fillId="3" borderId="2" xfId="0" applyFont="1" applyFill="1" applyBorder="1" applyAlignment="1">
      <alignment vertical="center"/>
    </xf>
    <xf numFmtId="0" fontId="0" fillId="3" borderId="1" xfId="0" applyFill="1" applyBorder="1"/>
    <xf numFmtId="0" fontId="0" fillId="3" borderId="10" xfId="0" applyFill="1" applyBorder="1"/>
    <xf numFmtId="0" fontId="8" fillId="3" borderId="9" xfId="0" applyFont="1" applyFill="1" applyBorder="1"/>
    <xf numFmtId="0" fontId="8" fillId="3" borderId="0" xfId="0" applyFont="1" applyFill="1" applyBorder="1"/>
    <xf numFmtId="0" fontId="0" fillId="3" borderId="2" xfId="0" applyFill="1" applyBorder="1"/>
    <xf numFmtId="0" fontId="5" fillId="3" borderId="9" xfId="0" applyFont="1" applyFill="1" applyBorder="1"/>
    <xf numFmtId="0" fontId="5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right"/>
    </xf>
    <xf numFmtId="0" fontId="7" fillId="3" borderId="9" xfId="0" applyFont="1" applyFill="1" applyBorder="1"/>
    <xf numFmtId="0" fontId="7" fillId="3" borderId="0" xfId="0" applyFont="1" applyFill="1" applyBorder="1" applyAlignment="1">
      <alignment wrapText="1"/>
    </xf>
    <xf numFmtId="0" fontId="0" fillId="3" borderId="0" xfId="0" applyFill="1" applyAlignment="1">
      <alignment wrapText="1"/>
    </xf>
    <xf numFmtId="49" fontId="9" fillId="4" borderId="18" xfId="0" applyNumberFormat="1" applyFont="1" applyFill="1" applyBorder="1" applyAlignment="1">
      <alignment horizontal="center" vertical="top" wrapText="1"/>
    </xf>
    <xf numFmtId="10" fontId="9" fillId="4" borderId="18" xfId="0" applyNumberFormat="1" applyFont="1" applyFill="1" applyBorder="1" applyAlignment="1">
      <alignment vertical="top" wrapText="1"/>
    </xf>
    <xf numFmtId="10" fontId="6" fillId="4" borderId="18" xfId="1" applyNumberFormat="1" applyFont="1" applyFill="1" applyBorder="1" applyAlignment="1">
      <alignment vertical="top" wrapText="1"/>
    </xf>
    <xf numFmtId="10" fontId="6" fillId="4" borderId="18" xfId="0" applyNumberFormat="1" applyFont="1" applyFill="1" applyBorder="1" applyAlignment="1">
      <alignment vertical="top" wrapText="1"/>
    </xf>
    <xf numFmtId="10" fontId="6" fillId="4" borderId="23" xfId="0" applyNumberFormat="1" applyFont="1" applyFill="1" applyBorder="1" applyAlignment="1">
      <alignment vertical="top" wrapText="1"/>
    </xf>
    <xf numFmtId="49" fontId="9" fillId="4" borderId="19" xfId="0" applyNumberFormat="1" applyFont="1" applyFill="1" applyBorder="1" applyAlignment="1">
      <alignment horizontal="center" vertical="top" wrapText="1"/>
    </xf>
    <xf numFmtId="4" fontId="9" fillId="4" borderId="19" xfId="0" applyNumberFormat="1" applyFont="1" applyFill="1" applyBorder="1" applyAlignment="1">
      <alignment vertical="top" wrapText="1"/>
    </xf>
    <xf numFmtId="4" fontId="9" fillId="4" borderId="24" xfId="0" applyNumberFormat="1" applyFont="1" applyFill="1" applyBorder="1" applyAlignment="1">
      <alignment vertical="top" wrapText="1"/>
    </xf>
    <xf numFmtId="49" fontId="10" fillId="5" borderId="21" xfId="0" applyNumberFormat="1" applyFont="1" applyFill="1" applyBorder="1" applyAlignment="1">
      <alignment horizontal="center" vertical="top" wrapText="1"/>
    </xf>
    <xf numFmtId="10" fontId="10" fillId="5" borderId="21" xfId="0" applyNumberFormat="1" applyFont="1" applyFill="1" applyBorder="1" applyAlignment="1">
      <alignment vertical="top" wrapText="1"/>
    </xf>
    <xf numFmtId="10" fontId="10" fillId="5" borderId="25" xfId="0" applyNumberFormat="1" applyFont="1" applyFill="1" applyBorder="1" applyAlignment="1">
      <alignment vertical="top" wrapText="1"/>
    </xf>
    <xf numFmtId="49" fontId="10" fillId="5" borderId="22" xfId="0" applyNumberFormat="1" applyFont="1" applyFill="1" applyBorder="1" applyAlignment="1">
      <alignment horizontal="center" vertical="top" wrapText="1"/>
    </xf>
    <xf numFmtId="165" fontId="10" fillId="5" borderId="22" xfId="0" applyNumberFormat="1" applyFont="1" applyFill="1" applyBorder="1" applyAlignment="1">
      <alignment vertical="top" wrapText="1"/>
    </xf>
    <xf numFmtId="165" fontId="10" fillId="5" borderId="29" xfId="0" applyNumberFormat="1" applyFont="1" applyFill="1" applyBorder="1" applyAlignment="1">
      <alignment vertical="top" wrapText="1"/>
    </xf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9" xfId="0" applyFill="1" applyBorder="1"/>
    <xf numFmtId="0" fontId="0" fillId="3" borderId="9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26" xfId="0" applyFill="1" applyBorder="1"/>
    <xf numFmtId="0" fontId="0" fillId="3" borderId="11" xfId="0" applyFill="1" applyBorder="1"/>
    <xf numFmtId="0" fontId="0" fillId="3" borderId="11" xfId="0" applyFill="1" applyBorder="1" applyAlignment="1">
      <alignment wrapText="1"/>
    </xf>
    <xf numFmtId="0" fontId="0" fillId="3" borderId="13" xfId="0" applyFill="1" applyBorder="1"/>
    <xf numFmtId="0" fontId="0" fillId="3" borderId="14" xfId="0" applyFill="1" applyBorder="1"/>
    <xf numFmtId="0" fontId="0" fillId="3" borderId="3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49" fontId="9" fillId="4" borderId="20" xfId="0" applyNumberFormat="1" applyFont="1" applyFill="1" applyBorder="1" applyAlignment="1">
      <alignment horizontal="center" vertical="center" wrapText="1"/>
    </xf>
    <xf numFmtId="49" fontId="9" fillId="4" borderId="18" xfId="0" applyNumberFormat="1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54" xfId="0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49" fontId="9" fillId="4" borderId="33" xfId="0" applyNumberFormat="1" applyFont="1" applyFill="1" applyBorder="1" applyAlignment="1">
      <alignment horizontal="center" vertical="center" wrapText="1"/>
    </xf>
    <xf numFmtId="49" fontId="9" fillId="4" borderId="39" xfId="0" applyNumberFormat="1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left" vertical="center"/>
    </xf>
    <xf numFmtId="0" fontId="0" fillId="4" borderId="18" xfId="0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37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left" vertical="center"/>
    </xf>
    <xf numFmtId="0" fontId="3" fillId="2" borderId="48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50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165" fontId="11" fillId="2" borderId="30" xfId="0" applyNumberFormat="1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49" fontId="13" fillId="0" borderId="44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0" fontId="13" fillId="0" borderId="45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13" fillId="0" borderId="46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9" fillId="2" borderId="19" xfId="0" applyNumberFormat="1" applyFont="1" applyFill="1" applyBorder="1" applyAlignment="1">
      <alignment vertical="top" wrapText="1"/>
    </xf>
    <xf numFmtId="0" fontId="0" fillId="2" borderId="19" xfId="0" applyFill="1" applyBorder="1" applyAlignment="1">
      <alignment vertical="top" wrapText="1"/>
    </xf>
    <xf numFmtId="0" fontId="0" fillId="2" borderId="20" xfId="0" applyFill="1" applyBorder="1" applyAlignment="1">
      <alignment vertical="top" wrapText="1"/>
    </xf>
    <xf numFmtId="0" fontId="2" fillId="0" borderId="40" xfId="0" applyFont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vertical="top" wrapText="1"/>
    </xf>
    <xf numFmtId="0" fontId="0" fillId="2" borderId="43" xfId="0" applyFill="1" applyBorder="1" applyAlignment="1">
      <alignment vertical="top" wrapText="1"/>
    </xf>
    <xf numFmtId="49" fontId="9" fillId="2" borderId="32" xfId="0" applyNumberFormat="1" applyFont="1" applyFill="1" applyBorder="1" applyAlignment="1">
      <alignment vertical="top" wrapText="1"/>
    </xf>
    <xf numFmtId="0" fontId="0" fillId="2" borderId="33" xfId="0" applyFill="1" applyBorder="1" applyAlignment="1">
      <alignment vertical="top" wrapText="1"/>
    </xf>
    <xf numFmtId="0" fontId="0" fillId="0" borderId="3" xfId="0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383844</xdr:colOff>
      <xdr:row>0</xdr:row>
      <xdr:rowOff>99514</xdr:rowOff>
    </xdr:from>
    <xdr:to>
      <xdr:col>10</xdr:col>
      <xdr:colOff>341195</xdr:colOff>
      <xdr:row>4</xdr:row>
      <xdr:rowOff>120627</xdr:rowOff>
    </xdr:to>
    <xdr:pic>
      <xdr:nvPicPr>
        <xdr:cNvPr id="3" name="Imagem 1" descr="Prefeitura São Francisco-M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8396" y="99514"/>
          <a:ext cx="1009366" cy="959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0</xdr:rowOff>
    </xdr:from>
    <xdr:to>
      <xdr:col>7</xdr:col>
      <xdr:colOff>495300</xdr:colOff>
      <xdr:row>0</xdr:row>
      <xdr:rowOff>638175</xdr:rowOff>
    </xdr:to>
    <xdr:sp macro="" textlink="">
      <xdr:nvSpPr>
        <xdr:cNvPr id="3073" name="Text Box 6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78009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endParaRPr lang="pt-B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40</xdr:row>
      <xdr:rowOff>171450</xdr:rowOff>
    </xdr:from>
    <xdr:to>
      <xdr:col>10</xdr:col>
      <xdr:colOff>837325</xdr:colOff>
      <xdr:row>41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47625" y="10629900"/>
          <a:ext cx="92964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Secretaria de Estado de Transportes e Obras Públicas  - SETOP - MG</a:t>
          </a:r>
          <a:endParaRPr lang="pt-B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Internet: www.transportes.mg.gov.br / E-mail: dco@transportes.mg.gov.br</a:t>
          </a:r>
        </a:p>
        <a:p>
          <a:pPr algn="ctr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Fone Geral: (31) 3239-0999 - Fax: (31) 3239-0899</a:t>
          </a:r>
        </a:p>
        <a:p>
          <a:pPr algn="ctr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Sede: Rua Manaus, nº 467 - Bairro Santa Efigênia - CEP 30150-350 - Belo Horizonte - MG</a:t>
          </a:r>
        </a:p>
      </xdr:txBody>
    </xdr:sp>
    <xdr:clientData/>
  </xdr:twoCellAnchor>
  <xdr:twoCellAnchor>
    <xdr:from>
      <xdr:col>1</xdr:col>
      <xdr:colOff>298450</xdr:colOff>
      <xdr:row>0</xdr:row>
      <xdr:rowOff>0</xdr:rowOff>
    </xdr:from>
    <xdr:to>
      <xdr:col>2</xdr:col>
      <xdr:colOff>3327400</xdr:colOff>
      <xdr:row>0</xdr:row>
      <xdr:rowOff>638175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37147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FF0000"/>
              </a:solidFill>
              <a:latin typeface="Arial"/>
              <a:cs typeface="Arial"/>
            </a:rPr>
            <a:t>LOGOMARCA E TIMBRE DO CONVENENTE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showGridLines="0" showZeros="0" tabSelected="1" view="pageBreakPreview" topLeftCell="C21" zoomScaleNormal="75" zoomScaleSheetLayoutView="100" workbookViewId="0">
      <selection activeCell="D7" sqref="D7:H7"/>
    </sheetView>
  </sheetViews>
  <sheetFormatPr defaultRowHeight="12.75" x14ac:dyDescent="0.2"/>
  <cols>
    <col min="1" max="1" width="12.140625" style="79" customWidth="1"/>
    <col min="2" max="2" width="10.42578125" style="79" customWidth="1"/>
    <col min="3" max="3" width="68" style="79" customWidth="1"/>
    <col min="4" max="4" width="14.28515625" style="123" customWidth="1"/>
    <col min="5" max="5" width="15.7109375" style="123" customWidth="1"/>
    <col min="6" max="11" width="15.7109375" style="79" customWidth="1"/>
    <col min="12" max="16384" width="9.140625" style="79"/>
  </cols>
  <sheetData>
    <row r="1" spans="1:11" ht="52.5" customHeight="1" x14ac:dyDescent="0.2">
      <c r="A1" s="75"/>
      <c r="B1" s="76"/>
      <c r="C1" s="76"/>
      <c r="D1" s="77"/>
      <c r="E1" s="77"/>
      <c r="F1" s="77"/>
      <c r="G1" s="77"/>
      <c r="H1" s="77"/>
      <c r="I1" s="76"/>
      <c r="J1" s="76"/>
      <c r="K1" s="78"/>
    </row>
    <row r="2" spans="1:11" ht="2.25" customHeight="1" x14ac:dyDescent="0.2">
      <c r="A2" s="138"/>
      <c r="B2" s="80"/>
      <c r="C2" s="80"/>
      <c r="D2" s="81"/>
      <c r="E2" s="81"/>
      <c r="F2" s="81"/>
      <c r="G2" s="81"/>
      <c r="H2" s="81"/>
      <c r="I2" s="80"/>
      <c r="J2" s="80"/>
      <c r="K2" s="139"/>
    </row>
    <row r="3" spans="1:11" ht="15.75" x14ac:dyDescent="0.25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ht="3.75" customHeight="1" x14ac:dyDescent="0.2">
      <c r="A4" s="140"/>
      <c r="B4" s="82"/>
      <c r="C4" s="82"/>
      <c r="D4" s="81"/>
      <c r="E4" s="81"/>
      <c r="F4" s="82"/>
      <c r="G4" s="82"/>
      <c r="H4" s="82"/>
      <c r="I4" s="82"/>
      <c r="J4" s="82"/>
      <c r="K4" s="114"/>
    </row>
    <row r="5" spans="1:11" ht="18" customHeight="1" thickBot="1" x14ac:dyDescent="0.25">
      <c r="A5" s="171" t="s">
        <v>2</v>
      </c>
      <c r="B5" s="172"/>
      <c r="C5" s="172"/>
      <c r="D5" s="172"/>
      <c r="E5" s="172"/>
      <c r="F5" s="172"/>
      <c r="G5" s="172"/>
      <c r="H5" s="172"/>
      <c r="I5" s="172"/>
      <c r="J5" s="172"/>
      <c r="K5" s="173"/>
    </row>
    <row r="6" spans="1:11" ht="18" customHeight="1" x14ac:dyDescent="0.2">
      <c r="A6" s="178" t="s">
        <v>39</v>
      </c>
      <c r="B6" s="176"/>
      <c r="C6" s="177"/>
      <c r="D6" s="176" t="s">
        <v>58</v>
      </c>
      <c r="E6" s="176"/>
      <c r="F6" s="176"/>
      <c r="G6" s="176"/>
      <c r="H6" s="177"/>
      <c r="I6" s="174" t="s">
        <v>40</v>
      </c>
      <c r="J6" s="174"/>
      <c r="K6" s="175"/>
    </row>
    <row r="7" spans="1:11" ht="18" customHeight="1" thickBot="1" x14ac:dyDescent="0.25">
      <c r="A7" s="186" t="s">
        <v>43</v>
      </c>
      <c r="B7" s="182"/>
      <c r="C7" s="187"/>
      <c r="D7" s="182" t="s">
        <v>42</v>
      </c>
      <c r="E7" s="182"/>
      <c r="F7" s="182"/>
      <c r="G7" s="182"/>
      <c r="H7" s="182"/>
      <c r="I7" s="181" t="s">
        <v>41</v>
      </c>
      <c r="J7" s="182"/>
      <c r="K7" s="183"/>
    </row>
    <row r="8" spans="1:11" ht="36" customHeight="1" x14ac:dyDescent="0.2">
      <c r="A8" s="83" t="s">
        <v>12</v>
      </c>
      <c r="B8" s="84" t="s">
        <v>13</v>
      </c>
      <c r="C8" s="84" t="s">
        <v>14</v>
      </c>
      <c r="D8" s="85" t="s">
        <v>3</v>
      </c>
      <c r="E8" s="85" t="s">
        <v>16</v>
      </c>
      <c r="F8" s="84" t="s">
        <v>4</v>
      </c>
      <c r="G8" s="84" t="s">
        <v>5</v>
      </c>
      <c r="H8" s="84" t="s">
        <v>6</v>
      </c>
      <c r="I8" s="84" t="s">
        <v>7</v>
      </c>
      <c r="J8" s="84" t="s">
        <v>8</v>
      </c>
      <c r="K8" s="86" t="s">
        <v>15</v>
      </c>
    </row>
    <row r="9" spans="1:11" ht="14.25" customHeight="1" x14ac:dyDescent="0.2">
      <c r="A9" s="159">
        <v>1</v>
      </c>
      <c r="B9" s="184" t="s">
        <v>21</v>
      </c>
      <c r="C9" s="184" t="s">
        <v>22</v>
      </c>
      <c r="D9" s="124" t="s">
        <v>9</v>
      </c>
      <c r="E9" s="125">
        <v>2.9399999999999999E-2</v>
      </c>
      <c r="F9" s="125">
        <v>1</v>
      </c>
      <c r="G9" s="125"/>
      <c r="H9" s="125"/>
      <c r="I9" s="126"/>
      <c r="J9" s="127"/>
      <c r="K9" s="128"/>
    </row>
    <row r="10" spans="1:11" ht="14.25" customHeight="1" x14ac:dyDescent="0.2">
      <c r="A10" s="160"/>
      <c r="B10" s="149"/>
      <c r="C10" s="149"/>
      <c r="D10" s="129" t="s">
        <v>10</v>
      </c>
      <c r="E10" s="130">
        <v>4591.9399999999996</v>
      </c>
      <c r="F10" s="130">
        <f t="shared" ref="F10:K10" si="0">F9*$E$10</f>
        <v>4591.9399999999996</v>
      </c>
      <c r="G10" s="130">
        <f t="shared" si="0"/>
        <v>0</v>
      </c>
      <c r="H10" s="130">
        <f t="shared" si="0"/>
        <v>0</v>
      </c>
      <c r="I10" s="130">
        <f t="shared" si="0"/>
        <v>0</v>
      </c>
      <c r="J10" s="130">
        <f t="shared" si="0"/>
        <v>0</v>
      </c>
      <c r="K10" s="131">
        <f t="shared" si="0"/>
        <v>0</v>
      </c>
    </row>
    <row r="11" spans="1:11" ht="14.25" customHeight="1" x14ac:dyDescent="0.2">
      <c r="A11" s="150">
        <v>2</v>
      </c>
      <c r="B11" s="151" t="s">
        <v>46</v>
      </c>
      <c r="C11" s="151" t="s">
        <v>47</v>
      </c>
      <c r="D11" s="91" t="s">
        <v>9</v>
      </c>
      <c r="E11" s="87">
        <v>3.5000000000000001E-3</v>
      </c>
      <c r="F11" s="87">
        <v>1</v>
      </c>
      <c r="G11" s="87"/>
      <c r="H11" s="87"/>
      <c r="I11" s="88"/>
      <c r="J11" s="89"/>
      <c r="K11" s="90"/>
    </row>
    <row r="12" spans="1:11" ht="14.25" customHeight="1" x14ac:dyDescent="0.2">
      <c r="A12" s="150"/>
      <c r="B12" s="151"/>
      <c r="C12" s="151"/>
      <c r="D12" s="91" t="s">
        <v>10</v>
      </c>
      <c r="E12" s="92">
        <v>550.53</v>
      </c>
      <c r="F12" s="92">
        <f t="shared" ref="F12:K12" si="1">F11*$E$12</f>
        <v>550.53</v>
      </c>
      <c r="G12" s="92">
        <f t="shared" si="1"/>
        <v>0</v>
      </c>
      <c r="H12" s="92">
        <f t="shared" si="1"/>
        <v>0</v>
      </c>
      <c r="I12" s="92">
        <f t="shared" si="1"/>
        <v>0</v>
      </c>
      <c r="J12" s="92">
        <f t="shared" si="1"/>
        <v>0</v>
      </c>
      <c r="K12" s="93">
        <f t="shared" si="1"/>
        <v>0</v>
      </c>
    </row>
    <row r="13" spans="1:11" ht="14.25" customHeight="1" x14ac:dyDescent="0.2">
      <c r="A13" s="159">
        <v>3</v>
      </c>
      <c r="B13" s="149" t="s">
        <v>48</v>
      </c>
      <c r="C13" s="149" t="s">
        <v>49</v>
      </c>
      <c r="D13" s="129" t="s">
        <v>9</v>
      </c>
      <c r="E13" s="125">
        <v>5.1299999999999998E-2</v>
      </c>
      <c r="F13" s="125">
        <v>1</v>
      </c>
      <c r="G13" s="125"/>
      <c r="H13" s="125"/>
      <c r="I13" s="126"/>
      <c r="J13" s="127"/>
      <c r="K13" s="128"/>
    </row>
    <row r="14" spans="1:11" ht="14.25" customHeight="1" x14ac:dyDescent="0.2">
      <c r="A14" s="160"/>
      <c r="B14" s="149"/>
      <c r="C14" s="149"/>
      <c r="D14" s="129" t="s">
        <v>10</v>
      </c>
      <c r="E14" s="130">
        <v>7997.5</v>
      </c>
      <c r="F14" s="130">
        <f t="shared" ref="F14:K14" si="2">F13*$E$14</f>
        <v>7997.5</v>
      </c>
      <c r="G14" s="130">
        <f t="shared" si="2"/>
        <v>0</v>
      </c>
      <c r="H14" s="130">
        <f t="shared" si="2"/>
        <v>0</v>
      </c>
      <c r="I14" s="130">
        <f t="shared" si="2"/>
        <v>0</v>
      </c>
      <c r="J14" s="130">
        <f t="shared" si="2"/>
        <v>0</v>
      </c>
      <c r="K14" s="131">
        <f t="shared" si="2"/>
        <v>0</v>
      </c>
    </row>
    <row r="15" spans="1:11" ht="14.25" customHeight="1" x14ac:dyDescent="0.2">
      <c r="A15" s="150">
        <v>4</v>
      </c>
      <c r="B15" s="151" t="s">
        <v>25</v>
      </c>
      <c r="C15" s="151" t="s">
        <v>50</v>
      </c>
      <c r="D15" s="91" t="s">
        <v>9</v>
      </c>
      <c r="E15" s="87">
        <v>5.4600000000000003E-2</v>
      </c>
      <c r="F15" s="87">
        <v>0.5</v>
      </c>
      <c r="G15" s="87">
        <v>0.5</v>
      </c>
      <c r="H15" s="87"/>
      <c r="I15" s="88"/>
      <c r="J15" s="89"/>
      <c r="K15" s="90"/>
    </row>
    <row r="16" spans="1:11" s="94" customFormat="1" ht="14.25" customHeight="1" x14ac:dyDescent="0.2">
      <c r="A16" s="150"/>
      <c r="B16" s="151"/>
      <c r="C16" s="151"/>
      <c r="D16" s="72" t="s">
        <v>10</v>
      </c>
      <c r="E16" s="73">
        <v>8513.08</v>
      </c>
      <c r="F16" s="73">
        <f>F15*$E$16</f>
        <v>4256.54</v>
      </c>
      <c r="G16" s="73">
        <f>G15*$E$16</f>
        <v>4256.54</v>
      </c>
      <c r="H16" s="73">
        <f>H15*$E$16</f>
        <v>0</v>
      </c>
      <c r="I16" s="73"/>
      <c r="J16" s="73"/>
      <c r="K16" s="74"/>
    </row>
    <row r="17" spans="1:11" ht="14.25" customHeight="1" x14ac:dyDescent="0.2">
      <c r="A17" s="159">
        <v>5</v>
      </c>
      <c r="B17" s="149" t="s">
        <v>51</v>
      </c>
      <c r="C17" s="149" t="s">
        <v>52</v>
      </c>
      <c r="D17" s="129" t="s">
        <v>9</v>
      </c>
      <c r="E17" s="125">
        <v>0.16020000000000001</v>
      </c>
      <c r="F17" s="125">
        <v>0.25</v>
      </c>
      <c r="G17" s="125">
        <v>0.5</v>
      </c>
      <c r="H17" s="125">
        <v>0.25</v>
      </c>
      <c r="I17" s="126"/>
      <c r="J17" s="127"/>
      <c r="K17" s="128"/>
    </row>
    <row r="18" spans="1:11" ht="14.25" customHeight="1" x14ac:dyDescent="0.2">
      <c r="A18" s="160"/>
      <c r="B18" s="149"/>
      <c r="C18" s="149"/>
      <c r="D18" s="129" t="s">
        <v>10</v>
      </c>
      <c r="E18" s="130">
        <v>24979.64</v>
      </c>
      <c r="F18" s="130">
        <f>F17*$E$18</f>
        <v>6244.91</v>
      </c>
      <c r="G18" s="130">
        <f>G17*$E$18</f>
        <v>12489.82</v>
      </c>
      <c r="H18" s="130">
        <f>H17*$E$18</f>
        <v>6244.91</v>
      </c>
      <c r="I18" s="130"/>
      <c r="J18" s="130"/>
      <c r="K18" s="131"/>
    </row>
    <row r="19" spans="1:11" ht="14.25" customHeight="1" x14ac:dyDescent="0.2">
      <c r="A19" s="150">
        <v>6</v>
      </c>
      <c r="B19" s="151" t="s">
        <v>53</v>
      </c>
      <c r="C19" s="151" t="s">
        <v>34</v>
      </c>
      <c r="D19" s="91" t="s">
        <v>9</v>
      </c>
      <c r="E19" s="87">
        <v>0.43909999999999999</v>
      </c>
      <c r="F19" s="87"/>
      <c r="G19" s="87">
        <v>0.5</v>
      </c>
      <c r="H19" s="87">
        <v>0.5</v>
      </c>
      <c r="I19" s="88"/>
      <c r="J19" s="89"/>
      <c r="K19" s="90"/>
    </row>
    <row r="20" spans="1:11" ht="14.25" customHeight="1" x14ac:dyDescent="0.2">
      <c r="A20" s="150"/>
      <c r="B20" s="151"/>
      <c r="C20" s="151"/>
      <c r="D20" s="91" t="s">
        <v>10</v>
      </c>
      <c r="E20" s="92">
        <v>68477.649999999994</v>
      </c>
      <c r="F20" s="92">
        <f t="shared" ref="F20:K20" si="3">F19*$E$20</f>
        <v>0</v>
      </c>
      <c r="G20" s="92">
        <f t="shared" si="3"/>
        <v>34238.824999999997</v>
      </c>
      <c r="H20" s="92">
        <f t="shared" si="3"/>
        <v>34238.824999999997</v>
      </c>
      <c r="I20" s="92">
        <f t="shared" si="3"/>
        <v>0</v>
      </c>
      <c r="J20" s="92">
        <f t="shared" si="3"/>
        <v>0</v>
      </c>
      <c r="K20" s="93">
        <f t="shared" si="3"/>
        <v>0</v>
      </c>
    </row>
    <row r="21" spans="1:11" ht="14.25" customHeight="1" x14ac:dyDescent="0.2">
      <c r="A21" s="159">
        <v>7</v>
      </c>
      <c r="B21" s="149" t="s">
        <v>54</v>
      </c>
      <c r="C21" s="149" t="s">
        <v>35</v>
      </c>
      <c r="D21" s="129" t="s">
        <v>9</v>
      </c>
      <c r="E21" s="125">
        <v>3.2800000000000003E-2</v>
      </c>
      <c r="F21" s="125"/>
      <c r="G21" s="125">
        <v>1</v>
      </c>
      <c r="H21" s="125"/>
      <c r="I21" s="126"/>
      <c r="J21" s="127"/>
      <c r="K21" s="128"/>
    </row>
    <row r="22" spans="1:11" ht="14.25" customHeight="1" x14ac:dyDescent="0.2">
      <c r="A22" s="160"/>
      <c r="B22" s="149"/>
      <c r="C22" s="149"/>
      <c r="D22" s="129" t="s">
        <v>10</v>
      </c>
      <c r="E22" s="130">
        <v>5114.04</v>
      </c>
      <c r="F22" s="130">
        <f t="shared" ref="F22:K22" si="4">F21*$E$22</f>
        <v>0</v>
      </c>
      <c r="G22" s="130">
        <f t="shared" si="4"/>
        <v>5114.04</v>
      </c>
      <c r="H22" s="130">
        <f t="shared" si="4"/>
        <v>0</v>
      </c>
      <c r="I22" s="130">
        <f t="shared" si="4"/>
        <v>0</v>
      </c>
      <c r="J22" s="130">
        <f t="shared" si="4"/>
        <v>0</v>
      </c>
      <c r="K22" s="131">
        <f t="shared" si="4"/>
        <v>0</v>
      </c>
    </row>
    <row r="23" spans="1:11" ht="14.25" customHeight="1" x14ac:dyDescent="0.2">
      <c r="A23" s="150">
        <v>8</v>
      </c>
      <c r="B23" s="151" t="s">
        <v>55</v>
      </c>
      <c r="C23" s="151" t="s">
        <v>36</v>
      </c>
      <c r="D23" s="91" t="s">
        <v>9</v>
      </c>
      <c r="E23" s="87">
        <v>5.3800000000000001E-2</v>
      </c>
      <c r="F23" s="87">
        <v>0.5</v>
      </c>
      <c r="G23" s="87">
        <v>0.5</v>
      </c>
      <c r="H23" s="87"/>
      <c r="I23" s="88"/>
      <c r="J23" s="89"/>
      <c r="K23" s="90"/>
    </row>
    <row r="24" spans="1:11" ht="14.25" customHeight="1" x14ac:dyDescent="0.2">
      <c r="A24" s="150"/>
      <c r="B24" s="151"/>
      <c r="C24" s="151"/>
      <c r="D24" s="91" t="s">
        <v>10</v>
      </c>
      <c r="E24" s="92">
        <v>8393.15</v>
      </c>
      <c r="F24" s="92">
        <f t="shared" ref="F24:K24" si="5">F23*$E$24</f>
        <v>4196.5749999999998</v>
      </c>
      <c r="G24" s="92">
        <f t="shared" si="5"/>
        <v>4196.5749999999998</v>
      </c>
      <c r="H24" s="92">
        <f t="shared" si="5"/>
        <v>0</v>
      </c>
      <c r="I24" s="92">
        <f t="shared" si="5"/>
        <v>0</v>
      </c>
      <c r="J24" s="92">
        <f t="shared" si="5"/>
        <v>0</v>
      </c>
      <c r="K24" s="93">
        <f t="shared" si="5"/>
        <v>0</v>
      </c>
    </row>
    <row r="25" spans="1:11" ht="14.25" customHeight="1" x14ac:dyDescent="0.2">
      <c r="A25" s="159">
        <v>9</v>
      </c>
      <c r="B25" s="149" t="s">
        <v>56</v>
      </c>
      <c r="C25" s="149" t="s">
        <v>37</v>
      </c>
      <c r="D25" s="129" t="s">
        <v>9</v>
      </c>
      <c r="E25" s="125">
        <v>0.14069999999999999</v>
      </c>
      <c r="F25" s="125"/>
      <c r="G25" s="125">
        <v>0.5</v>
      </c>
      <c r="H25" s="125">
        <v>0.5</v>
      </c>
      <c r="I25" s="126"/>
      <c r="J25" s="127"/>
      <c r="K25" s="128"/>
    </row>
    <row r="26" spans="1:11" ht="14.25" customHeight="1" x14ac:dyDescent="0.2">
      <c r="A26" s="160"/>
      <c r="B26" s="149"/>
      <c r="C26" s="149"/>
      <c r="D26" s="129" t="s">
        <v>10</v>
      </c>
      <c r="E26" s="130">
        <v>21946.55</v>
      </c>
      <c r="F26" s="130">
        <f t="shared" ref="F26:K26" si="6">F25*$E$26</f>
        <v>0</v>
      </c>
      <c r="G26" s="130">
        <f t="shared" si="6"/>
        <v>10973.275</v>
      </c>
      <c r="H26" s="130">
        <f t="shared" si="6"/>
        <v>10973.275</v>
      </c>
      <c r="I26" s="130">
        <f t="shared" si="6"/>
        <v>0</v>
      </c>
      <c r="J26" s="130">
        <f t="shared" si="6"/>
        <v>0</v>
      </c>
      <c r="K26" s="131">
        <f t="shared" si="6"/>
        <v>0</v>
      </c>
    </row>
    <row r="27" spans="1:11" ht="14.25" customHeight="1" x14ac:dyDescent="0.2">
      <c r="A27" s="150">
        <v>10</v>
      </c>
      <c r="B27" s="151" t="s">
        <v>57</v>
      </c>
      <c r="C27" s="151" t="s">
        <v>38</v>
      </c>
      <c r="D27" s="91" t="s">
        <v>9</v>
      </c>
      <c r="E27" s="87">
        <v>3.4599999999999999E-2</v>
      </c>
      <c r="F27" s="87"/>
      <c r="G27" s="87"/>
      <c r="H27" s="87">
        <v>1</v>
      </c>
      <c r="I27" s="88"/>
      <c r="J27" s="89"/>
      <c r="K27" s="90"/>
    </row>
    <row r="28" spans="1:11" ht="14.25" customHeight="1" x14ac:dyDescent="0.2">
      <c r="A28" s="150"/>
      <c r="B28" s="151"/>
      <c r="C28" s="151"/>
      <c r="D28" s="91" t="s">
        <v>10</v>
      </c>
      <c r="E28" s="92">
        <v>5379.99</v>
      </c>
      <c r="F28" s="92">
        <f t="shared" ref="F28:K28" si="7">F27*$E$28</f>
        <v>0</v>
      </c>
      <c r="G28" s="92">
        <f t="shared" si="7"/>
        <v>0</v>
      </c>
      <c r="H28" s="92">
        <f t="shared" si="7"/>
        <v>5379.99</v>
      </c>
      <c r="I28" s="92">
        <f t="shared" si="7"/>
        <v>0</v>
      </c>
      <c r="J28" s="92">
        <f t="shared" si="7"/>
        <v>0</v>
      </c>
      <c r="K28" s="93">
        <f t="shared" si="7"/>
        <v>0</v>
      </c>
    </row>
    <row r="29" spans="1:11" ht="14.25" customHeight="1" x14ac:dyDescent="0.2">
      <c r="A29" s="179"/>
      <c r="B29" s="161"/>
      <c r="C29" s="161"/>
      <c r="D29" s="129" t="s">
        <v>9</v>
      </c>
      <c r="E29" s="125"/>
      <c r="F29" s="125"/>
      <c r="G29" s="125"/>
      <c r="H29" s="125"/>
      <c r="I29" s="126"/>
      <c r="J29" s="127"/>
      <c r="K29" s="128"/>
    </row>
    <row r="30" spans="1:11" ht="14.25" customHeight="1" x14ac:dyDescent="0.2">
      <c r="A30" s="180"/>
      <c r="B30" s="162"/>
      <c r="C30" s="162"/>
      <c r="D30" s="129" t="s">
        <v>10</v>
      </c>
      <c r="E30" s="130"/>
      <c r="F30" s="130">
        <f t="shared" ref="F30:K30" si="8">F29*$E$30</f>
        <v>0</v>
      </c>
      <c r="G30" s="130">
        <f t="shared" si="8"/>
        <v>0</v>
      </c>
      <c r="H30" s="130">
        <f t="shared" si="8"/>
        <v>0</v>
      </c>
      <c r="I30" s="130">
        <f t="shared" si="8"/>
        <v>0</v>
      </c>
      <c r="J30" s="130">
        <f t="shared" si="8"/>
        <v>0</v>
      </c>
      <c r="K30" s="131">
        <f t="shared" si="8"/>
        <v>0</v>
      </c>
    </row>
    <row r="31" spans="1:11" ht="14.25" customHeight="1" x14ac:dyDescent="0.2">
      <c r="A31" s="165"/>
      <c r="B31" s="163"/>
      <c r="C31" s="163"/>
      <c r="D31" s="91" t="s">
        <v>9</v>
      </c>
      <c r="E31" s="87"/>
      <c r="F31" s="87"/>
      <c r="G31" s="87"/>
      <c r="H31" s="87"/>
      <c r="I31" s="88"/>
      <c r="J31" s="89"/>
      <c r="K31" s="90"/>
    </row>
    <row r="32" spans="1:11" ht="14.25" customHeight="1" x14ac:dyDescent="0.2">
      <c r="A32" s="166"/>
      <c r="B32" s="164"/>
      <c r="C32" s="164"/>
      <c r="D32" s="95" t="s">
        <v>10</v>
      </c>
      <c r="E32" s="92"/>
      <c r="F32" s="92">
        <f t="shared" ref="F32:K32" si="9">F31*$E$32</f>
        <v>0</v>
      </c>
      <c r="G32" s="92">
        <f t="shared" si="9"/>
        <v>0</v>
      </c>
      <c r="H32" s="92">
        <f t="shared" si="9"/>
        <v>0</v>
      </c>
      <c r="I32" s="92">
        <f t="shared" si="9"/>
        <v>0</v>
      </c>
      <c r="J32" s="92">
        <f t="shared" si="9"/>
        <v>0</v>
      </c>
      <c r="K32" s="93">
        <f t="shared" si="9"/>
        <v>0</v>
      </c>
    </row>
    <row r="33" spans="1:13" ht="14.25" customHeight="1" x14ac:dyDescent="0.2">
      <c r="A33" s="153" t="s">
        <v>0</v>
      </c>
      <c r="B33" s="154"/>
      <c r="C33" s="155"/>
      <c r="D33" s="132" t="s">
        <v>9</v>
      </c>
      <c r="E33" s="133">
        <f>E9+E11+E13++E15+E19+E21+E23+E25+E27+E29+E31+E17</f>
        <v>0.99999999999999989</v>
      </c>
      <c r="F33" s="133">
        <f t="shared" ref="F33:K33" si="10">F34/$E$34</f>
        <v>0.17851268727307171</v>
      </c>
      <c r="G33" s="133">
        <f t="shared" si="10"/>
        <v>0.45701689714780436</v>
      </c>
      <c r="H33" s="133">
        <f t="shared" si="10"/>
        <v>0.36447041557912402</v>
      </c>
      <c r="I33" s="133">
        <f t="shared" si="10"/>
        <v>0</v>
      </c>
      <c r="J33" s="133">
        <f t="shared" si="10"/>
        <v>0</v>
      </c>
      <c r="K33" s="134">
        <f t="shared" si="10"/>
        <v>0</v>
      </c>
    </row>
    <row r="34" spans="1:13" ht="13.5" customHeight="1" thickBot="1" x14ac:dyDescent="0.25">
      <c r="A34" s="156"/>
      <c r="B34" s="157"/>
      <c r="C34" s="158"/>
      <c r="D34" s="135" t="s">
        <v>10</v>
      </c>
      <c r="E34" s="136">
        <f t="shared" ref="E34:K34" si="11">E10+E12+E14+E16+E18+E20+E22+E24+E26+E28+E30+E32</f>
        <v>155944.06999999998</v>
      </c>
      <c r="F34" s="136">
        <f t="shared" si="11"/>
        <v>27837.994999999999</v>
      </c>
      <c r="G34" s="136">
        <f t="shared" si="11"/>
        <v>71269.074999999997</v>
      </c>
      <c r="H34" s="136">
        <f t="shared" si="11"/>
        <v>56837</v>
      </c>
      <c r="I34" s="136">
        <f t="shared" si="11"/>
        <v>0</v>
      </c>
      <c r="J34" s="136">
        <f t="shared" si="11"/>
        <v>0</v>
      </c>
      <c r="K34" s="137">
        <f t="shared" si="11"/>
        <v>0</v>
      </c>
    </row>
    <row r="35" spans="1:13" ht="1.5" customHeight="1" x14ac:dyDescent="0.2">
      <c r="A35" s="141"/>
      <c r="B35" s="96"/>
      <c r="C35" s="96"/>
      <c r="D35" s="97"/>
      <c r="E35" s="97"/>
      <c r="F35" s="96"/>
      <c r="G35" s="96"/>
      <c r="H35" s="96"/>
      <c r="I35" s="96"/>
      <c r="J35" s="96"/>
      <c r="K35" s="142"/>
    </row>
    <row r="36" spans="1:13" ht="1.5" customHeight="1" thickBot="1" x14ac:dyDescent="0.25">
      <c r="A36" s="141"/>
      <c r="B36" s="96"/>
      <c r="C36" s="96"/>
      <c r="D36" s="97"/>
      <c r="E36" s="97"/>
      <c r="F36" s="96"/>
      <c r="G36" s="96"/>
      <c r="H36" s="96"/>
      <c r="I36" s="96"/>
      <c r="J36" s="96"/>
      <c r="K36" s="142"/>
    </row>
    <row r="37" spans="1:13" ht="14.25" customHeight="1" x14ac:dyDescent="0.2">
      <c r="A37" s="98"/>
      <c r="B37" s="99"/>
      <c r="C37" s="99"/>
      <c r="D37" s="99"/>
      <c r="E37" s="99"/>
      <c r="F37" s="99"/>
      <c r="G37" s="100"/>
      <c r="H37" s="101"/>
      <c r="I37" s="102"/>
      <c r="J37" s="102"/>
      <c r="K37" s="103"/>
      <c r="M37" s="104" t="s">
        <v>1</v>
      </c>
    </row>
    <row r="38" spans="1:13" ht="14.25" customHeight="1" x14ac:dyDescent="0.2">
      <c r="A38" s="105"/>
      <c r="B38" s="106"/>
      <c r="C38" s="106"/>
      <c r="D38" s="107"/>
      <c r="E38" s="185" t="s">
        <v>45</v>
      </c>
      <c r="F38" s="185"/>
      <c r="G38" s="108"/>
      <c r="H38" s="109" t="s">
        <v>11</v>
      </c>
      <c r="I38" s="82"/>
      <c r="J38" s="82"/>
      <c r="K38" s="110"/>
    </row>
    <row r="39" spans="1:13" ht="14.25" customHeight="1" x14ac:dyDescent="0.2">
      <c r="A39" s="111"/>
      <c r="B39" s="152" t="s">
        <v>32</v>
      </c>
      <c r="C39" s="152"/>
      <c r="D39" s="81"/>
      <c r="E39" s="167" t="s">
        <v>44</v>
      </c>
      <c r="F39" s="167"/>
      <c r="G39" s="112"/>
      <c r="H39" s="113"/>
      <c r="I39" s="82"/>
      <c r="J39" s="82"/>
      <c r="K39" s="114"/>
    </row>
    <row r="40" spans="1:13" ht="15" customHeight="1" x14ac:dyDescent="0.2">
      <c r="A40" s="115"/>
      <c r="B40" s="116"/>
      <c r="C40" s="116"/>
      <c r="D40" s="81"/>
      <c r="E40" s="81"/>
      <c r="F40" s="82"/>
      <c r="G40" s="117"/>
      <c r="H40" s="113"/>
      <c r="I40" s="82"/>
      <c r="J40" s="82"/>
      <c r="K40" s="114"/>
    </row>
    <row r="41" spans="1:13" ht="13.5" customHeight="1" x14ac:dyDescent="0.2">
      <c r="A41" s="118"/>
      <c r="B41" s="148"/>
      <c r="C41" s="148"/>
      <c r="D41" s="119"/>
      <c r="E41" s="119"/>
      <c r="F41" s="120"/>
      <c r="G41" s="117"/>
      <c r="H41" s="113"/>
      <c r="I41" s="82"/>
      <c r="J41" s="82"/>
      <c r="K41" s="114"/>
    </row>
    <row r="42" spans="1:13" ht="14.25" customHeight="1" x14ac:dyDescent="0.2">
      <c r="A42" s="121"/>
      <c r="B42" s="152" t="s">
        <v>31</v>
      </c>
      <c r="C42" s="152"/>
      <c r="D42" s="122"/>
      <c r="E42" s="122"/>
      <c r="F42" s="82"/>
      <c r="G42" s="117"/>
      <c r="H42" s="113"/>
      <c r="I42" s="82"/>
      <c r="J42" s="82"/>
      <c r="K42" s="114"/>
    </row>
    <row r="43" spans="1:13" ht="14.1" customHeight="1" thickBot="1" x14ac:dyDescent="0.25">
      <c r="A43" s="143"/>
      <c r="B43" s="144"/>
      <c r="C43" s="144"/>
      <c r="D43" s="145"/>
      <c r="E43" s="145"/>
      <c r="F43" s="144"/>
      <c r="G43" s="144"/>
      <c r="H43" s="146"/>
      <c r="I43" s="144"/>
      <c r="J43" s="144"/>
      <c r="K43" s="147"/>
    </row>
  </sheetData>
  <mergeCells count="50">
    <mergeCell ref="E38:F38"/>
    <mergeCell ref="C11:C12"/>
    <mergeCell ref="D7:H7"/>
    <mergeCell ref="A7:C7"/>
    <mergeCell ref="A9:A10"/>
    <mergeCell ref="A11:A12"/>
    <mergeCell ref="C13:C14"/>
    <mergeCell ref="A17:A18"/>
    <mergeCell ref="B17:B18"/>
    <mergeCell ref="A13:A14"/>
    <mergeCell ref="B13:B14"/>
    <mergeCell ref="E39:F39"/>
    <mergeCell ref="B29:B30"/>
    <mergeCell ref="A3:K3"/>
    <mergeCell ref="A5:K5"/>
    <mergeCell ref="I6:K6"/>
    <mergeCell ref="D6:H6"/>
    <mergeCell ref="A6:C6"/>
    <mergeCell ref="A29:A30"/>
    <mergeCell ref="I7:K7"/>
    <mergeCell ref="B9:B10"/>
    <mergeCell ref="C9:C10"/>
    <mergeCell ref="B11:B12"/>
    <mergeCell ref="B27:B28"/>
    <mergeCell ref="B15:B16"/>
    <mergeCell ref="A19:A20"/>
    <mergeCell ref="C19:C20"/>
    <mergeCell ref="B42:C42"/>
    <mergeCell ref="A33:C34"/>
    <mergeCell ref="A21:A22"/>
    <mergeCell ref="B21:B22"/>
    <mergeCell ref="C21:C22"/>
    <mergeCell ref="C25:C26"/>
    <mergeCell ref="A27:A28"/>
    <mergeCell ref="C29:C30"/>
    <mergeCell ref="B31:B32"/>
    <mergeCell ref="C31:C32"/>
    <mergeCell ref="A31:A32"/>
    <mergeCell ref="B23:B24"/>
    <mergeCell ref="B25:B26"/>
    <mergeCell ref="A23:A24"/>
    <mergeCell ref="A25:A26"/>
    <mergeCell ref="B39:C39"/>
    <mergeCell ref="B41:C41"/>
    <mergeCell ref="C17:C18"/>
    <mergeCell ref="A15:A16"/>
    <mergeCell ref="C15:C16"/>
    <mergeCell ref="B19:B20"/>
    <mergeCell ref="C23:C24"/>
    <mergeCell ref="C27:C28"/>
  </mergeCells>
  <phoneticPr fontId="2" type="noConversion"/>
  <printOptions horizontalCentered="1" verticalCentered="1"/>
  <pageMargins left="0.39370078740157483" right="0.19685039370078741" top="0.59055118110236227" bottom="0.19685039370078741" header="0.19685039370078741" footer="0"/>
  <pageSetup paperSize="9" scale="6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showZeros="0" view="pageBreakPreview" zoomScale="75" zoomScaleNormal="75" zoomScaleSheetLayoutView="75" workbookViewId="0">
      <selection activeCell="E16" sqref="E16"/>
    </sheetView>
  </sheetViews>
  <sheetFormatPr defaultRowHeight="12.75" x14ac:dyDescent="0.2"/>
  <cols>
    <col min="1" max="1" width="10.5703125" style="2" customWidth="1"/>
    <col min="2" max="2" width="10.28515625" style="2" customWidth="1"/>
    <col min="3" max="3" width="51" style="2" customWidth="1"/>
    <col min="4" max="4" width="14.42578125" style="1" customWidth="1"/>
    <col min="5" max="5" width="13.28515625" style="1" customWidth="1"/>
    <col min="6" max="11" width="12.5703125" style="2" customWidth="1"/>
    <col min="12" max="16384" width="9.140625" style="2"/>
  </cols>
  <sheetData>
    <row r="1" spans="1:11" ht="55.5" customHeight="1" x14ac:dyDescent="0.2">
      <c r="A1" s="67"/>
      <c r="B1" s="68"/>
      <c r="C1" s="68"/>
      <c r="D1" s="69"/>
      <c r="E1" s="69"/>
      <c r="F1" s="69"/>
      <c r="G1" s="69"/>
      <c r="H1" s="69"/>
      <c r="I1" s="68"/>
      <c r="J1" s="68"/>
      <c r="K1" s="70"/>
    </row>
    <row r="2" spans="1:11" ht="4.5" customHeight="1" x14ac:dyDescent="0.2">
      <c r="A2" s="71"/>
      <c r="B2" s="71"/>
      <c r="C2" s="71"/>
      <c r="D2" s="8"/>
      <c r="E2" s="8"/>
      <c r="F2" s="8"/>
      <c r="G2" s="8"/>
      <c r="H2" s="8"/>
      <c r="I2" s="71"/>
      <c r="J2" s="71"/>
      <c r="K2" s="71"/>
    </row>
    <row r="3" spans="1:11" ht="15.75" x14ac:dyDescent="0.25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spans="1:11" ht="3.75" customHeight="1" x14ac:dyDescent="0.2">
      <c r="A4" s="7"/>
      <c r="B4" s="7"/>
      <c r="C4" s="7"/>
      <c r="D4" s="8"/>
      <c r="E4" s="8"/>
      <c r="F4" s="7"/>
      <c r="G4" s="7"/>
      <c r="H4" s="7"/>
      <c r="I4" s="7"/>
      <c r="J4" s="7"/>
      <c r="K4" s="7"/>
    </row>
    <row r="5" spans="1:11" ht="18" customHeight="1" thickBot="1" x14ac:dyDescent="0.25">
      <c r="A5" s="189" t="s">
        <v>2</v>
      </c>
      <c r="B5" s="190"/>
      <c r="C5" s="190"/>
      <c r="D5" s="190"/>
      <c r="E5" s="190"/>
      <c r="F5" s="190"/>
      <c r="G5" s="190"/>
      <c r="H5" s="190"/>
      <c r="I5" s="190"/>
      <c r="J5" s="190"/>
      <c r="K5" s="191"/>
    </row>
    <row r="6" spans="1:11" ht="18" customHeight="1" x14ac:dyDescent="0.2">
      <c r="A6" s="194" t="s">
        <v>29</v>
      </c>
      <c r="B6" s="195"/>
      <c r="C6" s="196"/>
      <c r="D6" s="197" t="s">
        <v>30</v>
      </c>
      <c r="E6" s="198"/>
      <c r="F6" s="199">
        <v>46303.31</v>
      </c>
      <c r="G6" s="199"/>
      <c r="H6" s="65"/>
      <c r="I6" s="192" t="s">
        <v>19</v>
      </c>
      <c r="J6" s="192"/>
      <c r="K6" s="193"/>
    </row>
    <row r="7" spans="1:11" ht="18" customHeight="1" thickBot="1" x14ac:dyDescent="0.25">
      <c r="A7" s="207" t="s">
        <v>17</v>
      </c>
      <c r="B7" s="201"/>
      <c r="C7" s="208"/>
      <c r="D7" s="201" t="s">
        <v>18</v>
      </c>
      <c r="E7" s="201"/>
      <c r="F7" s="201"/>
      <c r="G7" s="201"/>
      <c r="H7" s="201"/>
      <c r="I7" s="200" t="s">
        <v>20</v>
      </c>
      <c r="J7" s="201"/>
      <c r="K7" s="202"/>
    </row>
    <row r="8" spans="1:11" ht="36" customHeight="1" thickBot="1" x14ac:dyDescent="0.25">
      <c r="A8" s="31" t="s">
        <v>12</v>
      </c>
      <c r="B8" s="32" t="s">
        <v>13</v>
      </c>
      <c r="C8" s="50" t="s">
        <v>14</v>
      </c>
      <c r="D8" s="33" t="s">
        <v>3</v>
      </c>
      <c r="E8" s="33" t="s">
        <v>16</v>
      </c>
      <c r="F8" s="32" t="s">
        <v>4</v>
      </c>
      <c r="G8" s="32" t="s">
        <v>5</v>
      </c>
      <c r="H8" s="32" t="s">
        <v>6</v>
      </c>
      <c r="I8" s="32" t="s">
        <v>7</v>
      </c>
      <c r="J8" s="32" t="s">
        <v>8</v>
      </c>
      <c r="K8" s="34" t="s">
        <v>15</v>
      </c>
    </row>
    <row r="9" spans="1:11" ht="14.25" customHeight="1" x14ac:dyDescent="0.2">
      <c r="A9" s="209">
        <v>1</v>
      </c>
      <c r="B9" s="203" t="s">
        <v>21</v>
      </c>
      <c r="C9" s="205" t="s">
        <v>22</v>
      </c>
      <c r="D9" s="35" t="s">
        <v>9</v>
      </c>
      <c r="E9" s="61">
        <f>E10/$E$34</f>
        <v>8.5408364974339859E-2</v>
      </c>
      <c r="F9" s="61">
        <v>1</v>
      </c>
      <c r="G9" s="51"/>
      <c r="H9" s="51"/>
      <c r="I9" s="58"/>
      <c r="J9" s="51"/>
      <c r="K9" s="59"/>
    </row>
    <row r="10" spans="1:11" ht="14.25" customHeight="1" x14ac:dyDescent="0.2">
      <c r="A10" s="210"/>
      <c r="B10" s="204"/>
      <c r="C10" s="206"/>
      <c r="D10" s="36" t="s">
        <v>10</v>
      </c>
      <c r="E10" s="53">
        <v>3954.69</v>
      </c>
      <c r="F10" s="53">
        <f t="shared" ref="F10:K10" si="0">F9*$E$10</f>
        <v>3954.69</v>
      </c>
      <c r="G10" s="53">
        <f t="shared" si="0"/>
        <v>0</v>
      </c>
      <c r="H10" s="53">
        <f t="shared" si="0"/>
        <v>0</v>
      </c>
      <c r="I10" s="53">
        <f t="shared" si="0"/>
        <v>0</v>
      </c>
      <c r="J10" s="53">
        <f t="shared" si="0"/>
        <v>0</v>
      </c>
      <c r="K10" s="53">
        <f t="shared" si="0"/>
        <v>0</v>
      </c>
    </row>
    <row r="11" spans="1:11" ht="14.25" customHeight="1" x14ac:dyDescent="0.2">
      <c r="A11" s="210">
        <v>2</v>
      </c>
      <c r="B11" s="204" t="s">
        <v>23</v>
      </c>
      <c r="C11" s="206" t="s">
        <v>24</v>
      </c>
      <c r="D11" s="36" t="s">
        <v>9</v>
      </c>
      <c r="E11" s="61">
        <f>E12/$E$34</f>
        <v>0.53487817609583421</v>
      </c>
      <c r="F11" s="61">
        <v>0.05</v>
      </c>
      <c r="G11" s="61">
        <v>0.2</v>
      </c>
      <c r="H11" s="61">
        <v>0.2</v>
      </c>
      <c r="I11" s="62">
        <v>0.2</v>
      </c>
      <c r="J11" s="61">
        <v>0.2</v>
      </c>
      <c r="K11" s="63">
        <v>0.15</v>
      </c>
    </row>
    <row r="12" spans="1:11" ht="14.25" customHeight="1" x14ac:dyDescent="0.2">
      <c r="A12" s="210"/>
      <c r="B12" s="204"/>
      <c r="C12" s="206"/>
      <c r="D12" s="36" t="s">
        <v>10</v>
      </c>
      <c r="E12" s="53">
        <v>24766.63</v>
      </c>
      <c r="F12" s="53">
        <f t="shared" ref="F12:K12" si="1">F11*$E$12</f>
        <v>1238.3315000000002</v>
      </c>
      <c r="G12" s="53">
        <f t="shared" si="1"/>
        <v>4953.3260000000009</v>
      </c>
      <c r="H12" s="53">
        <f t="shared" si="1"/>
        <v>4953.3260000000009</v>
      </c>
      <c r="I12" s="53">
        <f t="shared" si="1"/>
        <v>4953.3260000000009</v>
      </c>
      <c r="J12" s="53">
        <f t="shared" si="1"/>
        <v>4953.3260000000009</v>
      </c>
      <c r="K12" s="60">
        <f t="shared" si="1"/>
        <v>3714.9944999999998</v>
      </c>
    </row>
    <row r="13" spans="1:11" ht="14.25" customHeight="1" x14ac:dyDescent="0.2">
      <c r="A13" s="210">
        <v>3</v>
      </c>
      <c r="B13" s="204" t="s">
        <v>25</v>
      </c>
      <c r="C13" s="206" t="s">
        <v>26</v>
      </c>
      <c r="D13" s="36" t="s">
        <v>9</v>
      </c>
      <c r="E13" s="61">
        <f>E14/$E$34</f>
        <v>0.10804475965109191</v>
      </c>
      <c r="F13" s="61"/>
      <c r="G13" s="61">
        <v>0.25</v>
      </c>
      <c r="H13" s="61">
        <v>0.25</v>
      </c>
      <c r="I13" s="62">
        <v>0.25</v>
      </c>
      <c r="J13" s="61">
        <v>0.25</v>
      </c>
      <c r="K13" s="63"/>
    </row>
    <row r="14" spans="1:11" ht="14.25" customHeight="1" x14ac:dyDescent="0.2">
      <c r="A14" s="210"/>
      <c r="B14" s="204"/>
      <c r="C14" s="206"/>
      <c r="D14" s="36" t="s">
        <v>10</v>
      </c>
      <c r="E14" s="53">
        <v>5002.83</v>
      </c>
      <c r="F14" s="53">
        <f t="shared" ref="F14:K14" si="2">F13*$E$14</f>
        <v>0</v>
      </c>
      <c r="G14" s="53">
        <f t="shared" si="2"/>
        <v>1250.7075</v>
      </c>
      <c r="H14" s="53">
        <f t="shared" si="2"/>
        <v>1250.7075</v>
      </c>
      <c r="I14" s="53">
        <f t="shared" si="2"/>
        <v>1250.7075</v>
      </c>
      <c r="J14" s="53">
        <f t="shared" si="2"/>
        <v>1250.7075</v>
      </c>
      <c r="K14" s="60">
        <f t="shared" si="2"/>
        <v>0</v>
      </c>
    </row>
    <row r="15" spans="1:11" ht="14.25" customHeight="1" x14ac:dyDescent="0.2">
      <c r="A15" s="210">
        <v>4</v>
      </c>
      <c r="B15" s="204" t="s">
        <v>27</v>
      </c>
      <c r="C15" s="206" t="s">
        <v>28</v>
      </c>
      <c r="D15" s="36" t="s">
        <v>9</v>
      </c>
      <c r="E15" s="61">
        <f>E16/$E$34</f>
        <v>0.2716686992787341</v>
      </c>
      <c r="F15" s="61"/>
      <c r="G15" s="61">
        <v>0.25</v>
      </c>
      <c r="H15" s="61">
        <v>0.25</v>
      </c>
      <c r="I15" s="62">
        <v>0.25</v>
      </c>
      <c r="J15" s="61">
        <v>0.25</v>
      </c>
      <c r="K15" s="63"/>
    </row>
    <row r="16" spans="1:11" ht="14.25" customHeight="1" x14ac:dyDescent="0.2">
      <c r="A16" s="210"/>
      <c r="B16" s="204"/>
      <c r="C16" s="206"/>
      <c r="D16" s="36" t="s">
        <v>10</v>
      </c>
      <c r="E16" s="53">
        <v>12579.16</v>
      </c>
      <c r="F16" s="53">
        <f t="shared" ref="F16:K16" si="3">F15*$E$16</f>
        <v>0</v>
      </c>
      <c r="G16" s="53">
        <f t="shared" si="3"/>
        <v>3144.79</v>
      </c>
      <c r="H16" s="53">
        <f t="shared" si="3"/>
        <v>3144.79</v>
      </c>
      <c r="I16" s="53">
        <f t="shared" si="3"/>
        <v>3144.79</v>
      </c>
      <c r="J16" s="53">
        <f t="shared" si="3"/>
        <v>3144.79</v>
      </c>
      <c r="K16" s="60">
        <f t="shared" si="3"/>
        <v>0</v>
      </c>
    </row>
    <row r="17" spans="1:12" ht="14.25" customHeight="1" x14ac:dyDescent="0.2">
      <c r="A17" s="222"/>
      <c r="B17" s="213"/>
      <c r="C17" s="223"/>
      <c r="D17" s="36" t="s">
        <v>9</v>
      </c>
      <c r="E17" s="40">
        <f>E18/$E$34</f>
        <v>0</v>
      </c>
      <c r="F17" s="40"/>
      <c r="G17" s="40"/>
      <c r="H17" s="40"/>
      <c r="I17" s="41"/>
      <c r="J17" s="42"/>
      <c r="K17" s="43"/>
    </row>
    <row r="18" spans="1:12" ht="14.25" customHeight="1" x14ac:dyDescent="0.2">
      <c r="A18" s="222"/>
      <c r="B18" s="213"/>
      <c r="C18" s="223"/>
      <c r="D18" s="36" t="s">
        <v>10</v>
      </c>
      <c r="E18" s="55"/>
      <c r="F18" s="55">
        <f t="shared" ref="F18:K18" si="4">F17*$E$16</f>
        <v>0</v>
      </c>
      <c r="G18" s="55">
        <f t="shared" si="4"/>
        <v>0</v>
      </c>
      <c r="H18" s="55">
        <f t="shared" si="4"/>
        <v>0</v>
      </c>
      <c r="I18" s="55">
        <f t="shared" si="4"/>
        <v>0</v>
      </c>
      <c r="J18" s="55">
        <f t="shared" si="4"/>
        <v>0</v>
      </c>
      <c r="K18" s="56">
        <f t="shared" si="4"/>
        <v>0</v>
      </c>
    </row>
    <row r="19" spans="1:12" ht="14.25" customHeight="1" x14ac:dyDescent="0.2">
      <c r="A19" s="222"/>
      <c r="B19" s="213"/>
      <c r="C19" s="223"/>
      <c r="D19" s="36" t="s">
        <v>9</v>
      </c>
      <c r="E19" s="40">
        <f>E20/$E$34</f>
        <v>0</v>
      </c>
      <c r="F19" s="40"/>
      <c r="G19" s="40"/>
      <c r="H19" s="40"/>
      <c r="I19" s="41"/>
      <c r="J19" s="42"/>
      <c r="K19" s="43"/>
    </row>
    <row r="20" spans="1:12" ht="14.25" customHeight="1" x14ac:dyDescent="0.2">
      <c r="A20" s="222"/>
      <c r="B20" s="213"/>
      <c r="C20" s="223"/>
      <c r="D20" s="36" t="s">
        <v>10</v>
      </c>
      <c r="E20" s="55"/>
      <c r="F20" s="55">
        <f t="shared" ref="F20:K20" si="5">F19*$E$20</f>
        <v>0</v>
      </c>
      <c r="G20" s="55">
        <f t="shared" si="5"/>
        <v>0</v>
      </c>
      <c r="H20" s="55">
        <f t="shared" si="5"/>
        <v>0</v>
      </c>
      <c r="I20" s="55">
        <f t="shared" si="5"/>
        <v>0</v>
      </c>
      <c r="J20" s="55">
        <f t="shared" si="5"/>
        <v>0</v>
      </c>
      <c r="K20" s="56">
        <f t="shared" si="5"/>
        <v>0</v>
      </c>
    </row>
    <row r="21" spans="1:12" ht="14.25" customHeight="1" x14ac:dyDescent="0.2">
      <c r="A21" s="222"/>
      <c r="B21" s="213"/>
      <c r="C21" s="223"/>
      <c r="D21" s="36" t="s">
        <v>9</v>
      </c>
      <c r="E21" s="40">
        <f>E22/$E$34</f>
        <v>0</v>
      </c>
      <c r="F21" s="40"/>
      <c r="G21" s="40"/>
      <c r="H21" s="40"/>
      <c r="I21" s="41"/>
      <c r="J21" s="42"/>
      <c r="K21" s="43"/>
      <c r="L21" s="57"/>
    </row>
    <row r="22" spans="1:12" ht="14.25" customHeight="1" x14ac:dyDescent="0.2">
      <c r="A22" s="222"/>
      <c r="B22" s="213"/>
      <c r="C22" s="213"/>
      <c r="D22" s="36" t="s">
        <v>10</v>
      </c>
      <c r="E22" s="55"/>
      <c r="F22" s="55">
        <f t="shared" ref="F22:K22" si="6">F21*$E$22</f>
        <v>0</v>
      </c>
      <c r="G22" s="55">
        <f t="shared" si="6"/>
        <v>0</v>
      </c>
      <c r="H22" s="55">
        <f t="shared" si="6"/>
        <v>0</v>
      </c>
      <c r="I22" s="55">
        <f t="shared" si="6"/>
        <v>0</v>
      </c>
      <c r="J22" s="55">
        <f t="shared" si="6"/>
        <v>0</v>
      </c>
      <c r="K22" s="56">
        <f t="shared" si="6"/>
        <v>0</v>
      </c>
    </row>
    <row r="23" spans="1:12" ht="14.25" customHeight="1" x14ac:dyDescent="0.2">
      <c r="A23" s="222"/>
      <c r="B23" s="213"/>
      <c r="C23" s="213"/>
      <c r="D23" s="36" t="s">
        <v>9</v>
      </c>
      <c r="E23" s="40">
        <f>E24/$E$34</f>
        <v>0</v>
      </c>
      <c r="F23" s="40"/>
      <c r="G23" s="40"/>
      <c r="H23" s="40"/>
      <c r="I23" s="41"/>
      <c r="J23" s="42"/>
      <c r="K23" s="43"/>
    </row>
    <row r="24" spans="1:12" ht="14.25" customHeight="1" x14ac:dyDescent="0.2">
      <c r="A24" s="222"/>
      <c r="B24" s="213"/>
      <c r="C24" s="213"/>
      <c r="D24" s="36" t="s">
        <v>10</v>
      </c>
      <c r="E24" s="55"/>
      <c r="F24" s="55">
        <f t="shared" ref="F24:K24" si="7">F23*$E$24</f>
        <v>0</v>
      </c>
      <c r="G24" s="55">
        <f t="shared" si="7"/>
        <v>0</v>
      </c>
      <c r="H24" s="55">
        <f t="shared" si="7"/>
        <v>0</v>
      </c>
      <c r="I24" s="55">
        <f t="shared" si="7"/>
        <v>0</v>
      </c>
      <c r="J24" s="55">
        <f t="shared" si="7"/>
        <v>0</v>
      </c>
      <c r="K24" s="56">
        <f t="shared" si="7"/>
        <v>0</v>
      </c>
    </row>
    <row r="25" spans="1:12" ht="14.25" customHeight="1" x14ac:dyDescent="0.2">
      <c r="A25" s="222"/>
      <c r="B25" s="213"/>
      <c r="C25" s="213"/>
      <c r="D25" s="36" t="s">
        <v>9</v>
      </c>
      <c r="E25" s="40">
        <f>E26/$E$34</f>
        <v>0</v>
      </c>
      <c r="F25" s="40"/>
      <c r="G25" s="40"/>
      <c r="H25" s="40"/>
      <c r="I25" s="41"/>
      <c r="J25" s="42"/>
      <c r="K25" s="43"/>
    </row>
    <row r="26" spans="1:12" ht="14.25" customHeight="1" x14ac:dyDescent="0.2">
      <c r="A26" s="222"/>
      <c r="B26" s="213"/>
      <c r="C26" s="213"/>
      <c r="D26" s="36" t="s">
        <v>10</v>
      </c>
      <c r="E26" s="55"/>
      <c r="F26" s="55">
        <f t="shared" ref="F26:K26" si="8">F25*$E$26</f>
        <v>0</v>
      </c>
      <c r="G26" s="55">
        <f t="shared" si="8"/>
        <v>0</v>
      </c>
      <c r="H26" s="55">
        <f t="shared" si="8"/>
        <v>0</v>
      </c>
      <c r="I26" s="55">
        <f t="shared" si="8"/>
        <v>0</v>
      </c>
      <c r="J26" s="55">
        <f t="shared" si="8"/>
        <v>0</v>
      </c>
      <c r="K26" s="56">
        <f t="shared" si="8"/>
        <v>0</v>
      </c>
    </row>
    <row r="27" spans="1:12" ht="14.25" customHeight="1" x14ac:dyDescent="0.2">
      <c r="A27" s="222"/>
      <c r="B27" s="213"/>
      <c r="C27" s="213"/>
      <c r="D27" s="36" t="s">
        <v>9</v>
      </c>
      <c r="E27" s="40">
        <f>E28/$E$34</f>
        <v>0</v>
      </c>
      <c r="F27" s="40"/>
      <c r="G27" s="40"/>
      <c r="H27" s="40"/>
      <c r="I27" s="41"/>
      <c r="J27" s="42"/>
      <c r="K27" s="43"/>
    </row>
    <row r="28" spans="1:12" ht="14.25" customHeight="1" x14ac:dyDescent="0.2">
      <c r="A28" s="222"/>
      <c r="B28" s="213"/>
      <c r="C28" s="213"/>
      <c r="D28" s="36" t="s">
        <v>10</v>
      </c>
      <c r="E28" s="55"/>
      <c r="F28" s="55">
        <f t="shared" ref="F28:K28" si="9">F27*$E$28</f>
        <v>0</v>
      </c>
      <c r="G28" s="55">
        <f t="shared" si="9"/>
        <v>0</v>
      </c>
      <c r="H28" s="55">
        <f t="shared" si="9"/>
        <v>0</v>
      </c>
      <c r="I28" s="55">
        <f t="shared" si="9"/>
        <v>0</v>
      </c>
      <c r="J28" s="55">
        <f t="shared" si="9"/>
        <v>0</v>
      </c>
      <c r="K28" s="56">
        <f t="shared" si="9"/>
        <v>0</v>
      </c>
    </row>
    <row r="29" spans="1:12" ht="14.25" customHeight="1" x14ac:dyDescent="0.2">
      <c r="A29" s="224"/>
      <c r="B29" s="212"/>
      <c r="C29" s="212"/>
      <c r="D29" s="36" t="s">
        <v>9</v>
      </c>
      <c r="E29" s="40">
        <f>E30/$E$34</f>
        <v>0</v>
      </c>
      <c r="F29" s="40"/>
      <c r="G29" s="40"/>
      <c r="H29" s="40"/>
      <c r="I29" s="41"/>
      <c r="J29" s="42"/>
      <c r="K29" s="43"/>
    </row>
    <row r="30" spans="1:12" ht="14.25" customHeight="1" x14ac:dyDescent="0.2">
      <c r="A30" s="224"/>
      <c r="B30" s="212"/>
      <c r="C30" s="212"/>
      <c r="D30" s="36" t="s">
        <v>10</v>
      </c>
      <c r="E30" s="55"/>
      <c r="F30" s="55">
        <f t="shared" ref="F30:K30" si="10">F29*$E$30</f>
        <v>0</v>
      </c>
      <c r="G30" s="55">
        <f t="shared" si="10"/>
        <v>0</v>
      </c>
      <c r="H30" s="55">
        <f t="shared" si="10"/>
        <v>0</v>
      </c>
      <c r="I30" s="55">
        <f t="shared" si="10"/>
        <v>0</v>
      </c>
      <c r="J30" s="55">
        <f t="shared" si="10"/>
        <v>0</v>
      </c>
      <c r="K30" s="56">
        <f t="shared" si="10"/>
        <v>0</v>
      </c>
    </row>
    <row r="31" spans="1:12" ht="14.25" customHeight="1" x14ac:dyDescent="0.2">
      <c r="A31" s="222"/>
      <c r="B31" s="213"/>
      <c r="C31" s="213"/>
      <c r="D31" s="36" t="s">
        <v>9</v>
      </c>
      <c r="E31" s="40">
        <f>E32/$E$34</f>
        <v>0</v>
      </c>
      <c r="F31" s="40"/>
      <c r="G31" s="40"/>
      <c r="H31" s="40"/>
      <c r="I31" s="41"/>
      <c r="J31" s="42"/>
      <c r="K31" s="43"/>
    </row>
    <row r="32" spans="1:12" ht="14.25" customHeight="1" x14ac:dyDescent="0.2">
      <c r="A32" s="225"/>
      <c r="B32" s="214"/>
      <c r="C32" s="214"/>
      <c r="D32" s="37" t="s">
        <v>10</v>
      </c>
      <c r="E32" s="55"/>
      <c r="F32" s="55">
        <f t="shared" ref="F32:K32" si="11">F31*$E$32</f>
        <v>0</v>
      </c>
      <c r="G32" s="55">
        <f t="shared" si="11"/>
        <v>0</v>
      </c>
      <c r="H32" s="55">
        <f t="shared" si="11"/>
        <v>0</v>
      </c>
      <c r="I32" s="55">
        <f t="shared" si="11"/>
        <v>0</v>
      </c>
      <c r="J32" s="55">
        <f t="shared" si="11"/>
        <v>0</v>
      </c>
      <c r="K32" s="56">
        <f t="shared" si="11"/>
        <v>0</v>
      </c>
    </row>
    <row r="33" spans="1:13" ht="14.25" customHeight="1" x14ac:dyDescent="0.2">
      <c r="A33" s="216" t="s">
        <v>0</v>
      </c>
      <c r="B33" s="217"/>
      <c r="C33" s="218"/>
      <c r="D33" s="38" t="s">
        <v>9</v>
      </c>
      <c r="E33" s="52">
        <f>E9+E11+E13++E15+E19+E21+E23+E25+E27+E29+E31</f>
        <v>1.0000000000000002</v>
      </c>
      <c r="F33" s="52">
        <f t="shared" ref="F33:K33" si="12">F34/$E$34</f>
        <v>0.11215227377913158</v>
      </c>
      <c r="G33" s="52">
        <f t="shared" si="12"/>
        <v>0.20190399995162339</v>
      </c>
      <c r="H33" s="52">
        <f t="shared" si="12"/>
        <v>0.20190399995162339</v>
      </c>
      <c r="I33" s="52">
        <f t="shared" si="12"/>
        <v>0.20190399995162339</v>
      </c>
      <c r="J33" s="52">
        <f t="shared" si="12"/>
        <v>0.20190399995162339</v>
      </c>
      <c r="K33" s="52">
        <f t="shared" si="12"/>
        <v>8.0231726414375121E-2</v>
      </c>
      <c r="L33" s="57"/>
    </row>
    <row r="34" spans="1:13" ht="13.5" customHeight="1" thickBot="1" x14ac:dyDescent="0.25">
      <c r="A34" s="219"/>
      <c r="B34" s="220"/>
      <c r="C34" s="221"/>
      <c r="D34" s="39" t="s">
        <v>10</v>
      </c>
      <c r="E34" s="54">
        <f t="shared" ref="E34:K34" si="13">E10+E12+E14+E16+E20+E22+E24+E26+E28+E30+E32</f>
        <v>46303.31</v>
      </c>
      <c r="F34" s="54">
        <f t="shared" si="13"/>
        <v>5193.0215000000007</v>
      </c>
      <c r="G34" s="54">
        <f t="shared" si="13"/>
        <v>9348.8235000000022</v>
      </c>
      <c r="H34" s="54">
        <f t="shared" si="13"/>
        <v>9348.8235000000022</v>
      </c>
      <c r="I34" s="54">
        <f t="shared" si="13"/>
        <v>9348.8235000000022</v>
      </c>
      <c r="J34" s="54">
        <f t="shared" si="13"/>
        <v>9348.8235000000022</v>
      </c>
      <c r="K34" s="66">
        <f t="shared" si="13"/>
        <v>3714.9944999999998</v>
      </c>
      <c r="L34" s="64"/>
    </row>
    <row r="35" spans="1:13" ht="3.75" customHeight="1" thickBot="1" x14ac:dyDescent="0.25">
      <c r="A35" s="3"/>
      <c r="B35" s="3"/>
      <c r="C35" s="3"/>
      <c r="D35" s="4"/>
      <c r="E35" s="4"/>
      <c r="F35" s="3"/>
      <c r="G35" s="3"/>
      <c r="H35" s="3"/>
      <c r="I35" s="3"/>
      <c r="J35" s="3"/>
      <c r="K35" s="3"/>
    </row>
    <row r="36" spans="1:13" ht="14.25" customHeight="1" x14ac:dyDescent="0.2">
      <c r="A36" s="16"/>
      <c r="B36" s="17"/>
      <c r="C36" s="17"/>
      <c r="D36" s="17"/>
      <c r="E36" s="17"/>
      <c r="F36" s="17"/>
      <c r="G36" s="18"/>
      <c r="H36" s="19"/>
      <c r="I36" s="20"/>
      <c r="J36" s="20"/>
      <c r="K36" s="21"/>
      <c r="M36" s="5" t="s">
        <v>1</v>
      </c>
    </row>
    <row r="37" spans="1:13" ht="14.25" customHeight="1" x14ac:dyDescent="0.2">
      <c r="A37" s="22"/>
      <c r="B37" s="15"/>
      <c r="C37" s="15"/>
      <c r="D37" s="14"/>
      <c r="E37" s="46"/>
      <c r="F37" s="15"/>
      <c r="G37" s="45"/>
      <c r="H37" s="6" t="s">
        <v>11</v>
      </c>
      <c r="I37" s="7"/>
      <c r="J37" s="7"/>
      <c r="K37" s="47"/>
    </row>
    <row r="38" spans="1:13" ht="14.25" customHeight="1" x14ac:dyDescent="0.2">
      <c r="A38" s="23"/>
      <c r="B38" s="215" t="s">
        <v>32</v>
      </c>
      <c r="C38" s="215"/>
      <c r="D38" s="8"/>
      <c r="E38" s="211" t="s">
        <v>33</v>
      </c>
      <c r="F38" s="211"/>
      <c r="G38" s="44"/>
      <c r="H38" s="10"/>
      <c r="I38" s="7"/>
      <c r="J38" s="7"/>
      <c r="K38" s="24"/>
    </row>
    <row r="39" spans="1:13" ht="15" customHeight="1" x14ac:dyDescent="0.2">
      <c r="A39" s="25"/>
      <c r="B39" s="11"/>
      <c r="C39" s="11"/>
      <c r="D39" s="8"/>
      <c r="E39" s="8"/>
      <c r="F39" s="7"/>
      <c r="G39" s="9"/>
      <c r="H39" s="10"/>
      <c r="I39" s="7"/>
      <c r="J39" s="7"/>
      <c r="K39" s="24"/>
    </row>
    <row r="40" spans="1:13" ht="13.5" customHeight="1" x14ac:dyDescent="0.2">
      <c r="A40" s="26"/>
      <c r="B40" s="226"/>
      <c r="C40" s="226"/>
      <c r="D40" s="12"/>
      <c r="E40" s="12"/>
      <c r="F40" s="13"/>
      <c r="G40" s="9"/>
      <c r="H40" s="10"/>
      <c r="I40" s="7"/>
      <c r="J40" s="7"/>
      <c r="K40" s="24"/>
    </row>
    <row r="41" spans="1:13" ht="14.25" customHeight="1" thickBot="1" x14ac:dyDescent="0.25">
      <c r="A41" s="48"/>
      <c r="B41" s="215" t="s">
        <v>31</v>
      </c>
      <c r="C41" s="215"/>
      <c r="D41" s="49"/>
      <c r="E41" s="49"/>
      <c r="F41" s="27"/>
      <c r="G41" s="28"/>
      <c r="H41" s="29"/>
      <c r="I41" s="27"/>
      <c r="J41" s="27"/>
      <c r="K41" s="30"/>
    </row>
  </sheetData>
  <mergeCells count="50">
    <mergeCell ref="A19:A20"/>
    <mergeCell ref="C25:C26"/>
    <mergeCell ref="A27:A28"/>
    <mergeCell ref="C19:C20"/>
    <mergeCell ref="B19:B20"/>
    <mergeCell ref="A13:A14"/>
    <mergeCell ref="B13:B14"/>
    <mergeCell ref="C13:C14"/>
    <mergeCell ref="A17:A18"/>
    <mergeCell ref="B17:B18"/>
    <mergeCell ref="C17:C18"/>
    <mergeCell ref="A15:A16"/>
    <mergeCell ref="C15:C16"/>
    <mergeCell ref="B15:B16"/>
    <mergeCell ref="B41:C41"/>
    <mergeCell ref="A33:C34"/>
    <mergeCell ref="A21:A22"/>
    <mergeCell ref="B21:B22"/>
    <mergeCell ref="C21:C22"/>
    <mergeCell ref="B38:C38"/>
    <mergeCell ref="C23:C24"/>
    <mergeCell ref="C27:C28"/>
    <mergeCell ref="A29:A30"/>
    <mergeCell ref="A31:A32"/>
    <mergeCell ref="B23:B24"/>
    <mergeCell ref="B40:C40"/>
    <mergeCell ref="B25:B26"/>
    <mergeCell ref="A23:A24"/>
    <mergeCell ref="A25:A26"/>
    <mergeCell ref="B27:B28"/>
    <mergeCell ref="E38:F38"/>
    <mergeCell ref="B29:B30"/>
    <mergeCell ref="C29:C30"/>
    <mergeCell ref="B31:B32"/>
    <mergeCell ref="C31:C32"/>
    <mergeCell ref="I7:K7"/>
    <mergeCell ref="B9:B10"/>
    <mergeCell ref="C9:C10"/>
    <mergeCell ref="B11:B12"/>
    <mergeCell ref="C11:C12"/>
    <mergeCell ref="D7:H7"/>
    <mergeCell ref="A7:C7"/>
    <mergeCell ref="A9:A10"/>
    <mergeCell ref="A11:A12"/>
    <mergeCell ref="A3:K3"/>
    <mergeCell ref="A5:K5"/>
    <mergeCell ref="I6:K6"/>
    <mergeCell ref="A6:C6"/>
    <mergeCell ref="D6:E6"/>
    <mergeCell ref="F6:G6"/>
  </mergeCells>
  <phoneticPr fontId="2" type="noConversion"/>
  <printOptions horizontalCentered="1"/>
  <pageMargins left="0.39370078740157483" right="0.19685039370078741" top="0.59055118110236227" bottom="0.19685039370078741" header="0.19685039370078741" footer="0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CRONOGRAMA FISICO FINANCEIRO</vt:lpstr>
      <vt:lpstr>MODELO CRONOGRAMA FIS FINANC</vt:lpstr>
      <vt:lpstr>'CRONOGRAMA FISICO FINANCEIRO'!Area_de_impressao</vt:lpstr>
      <vt:lpstr>'MODELO CRONOGRAMA FIS FINANC'!Area_de_impressao</vt:lpstr>
    </vt:vector>
  </TitlesOfParts>
  <Company>Setop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Setop</dc:creator>
  <cp:lastModifiedBy>Daniela</cp:lastModifiedBy>
  <cp:lastPrinted>2020-12-10T10:57:44Z</cp:lastPrinted>
  <dcterms:created xsi:type="dcterms:W3CDTF">2006-09-22T13:55:22Z</dcterms:created>
  <dcterms:modified xsi:type="dcterms:W3CDTF">2021-04-23T11:29:31Z</dcterms:modified>
</cp:coreProperties>
</file>