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tor de Compras\Desktop\INLUM. DE CAMPO- SEDESE\"/>
    </mc:Choice>
  </mc:AlternateContent>
  <bookViews>
    <workbookView xWindow="0" yWindow="0" windowWidth="24000" windowHeight="9630"/>
  </bookViews>
  <sheets>
    <sheet name="Planilha Orcamentaria" sheetId="5" r:id="rId1"/>
    <sheet name="Modelo Planilha Orcamentaria" sheetId="6" r:id="rId2"/>
  </sheets>
  <definedNames>
    <definedName name="_xlnm.Print_Area" localSheetId="1">'Modelo Planilha Orcamentaria'!$A$1:$H$54</definedName>
    <definedName name="_xlnm.Print_Area" localSheetId="0">'Planilha Orcamentaria'!$A$1:$H$64</definedName>
    <definedName name="_xlnm.Print_Titles" localSheetId="0">'Planilha Orcamentaria'!$1:$10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5" l="1"/>
  <c r="H32" i="5" s="1"/>
  <c r="G25" i="5"/>
  <c r="H25" i="5" s="1"/>
  <c r="G24" i="5"/>
  <c r="H24" i="5" s="1"/>
  <c r="G35" i="5"/>
  <c r="G36" i="5"/>
  <c r="G37" i="5"/>
  <c r="G38" i="5"/>
  <c r="G39" i="5"/>
  <c r="G40" i="5"/>
  <c r="G41" i="5"/>
  <c r="G42" i="5"/>
  <c r="G43" i="5"/>
  <c r="G44" i="5"/>
  <c r="G45" i="5"/>
  <c r="G16" i="5"/>
  <c r="H16" i="5" s="1"/>
  <c r="G17" i="5"/>
  <c r="H17" i="5" s="1"/>
  <c r="G18" i="5"/>
  <c r="H18" i="5" s="1"/>
  <c r="G19" i="5"/>
  <c r="H19" i="5" s="1"/>
  <c r="G20" i="5"/>
  <c r="G21" i="5"/>
  <c r="H21" i="5" s="1"/>
  <c r="G22" i="5"/>
  <c r="H22" i="5" s="1"/>
  <c r="G23" i="5"/>
  <c r="H23" i="5" s="1"/>
  <c r="G26" i="5"/>
  <c r="H26" i="5" s="1"/>
  <c r="G27" i="5"/>
  <c r="H27" i="5" s="1"/>
  <c r="G28" i="5"/>
  <c r="H28" i="5" s="1"/>
  <c r="G29" i="5"/>
  <c r="H29" i="5" s="1"/>
  <c r="G30" i="5"/>
  <c r="H30" i="5" s="1"/>
  <c r="G31" i="5"/>
  <c r="H31" i="5" s="1"/>
  <c r="G15" i="5"/>
  <c r="H20" i="5"/>
  <c r="G12" i="5"/>
  <c r="H12" i="5" s="1"/>
  <c r="H13" i="5" s="1"/>
  <c r="G13" i="5"/>
  <c r="G14" i="5"/>
  <c r="G33" i="5"/>
  <c r="G34" i="5"/>
  <c r="G46" i="5"/>
  <c r="G47" i="5"/>
  <c r="G48" i="5"/>
  <c r="G49" i="5"/>
  <c r="G50" i="5"/>
  <c r="G51" i="5"/>
  <c r="G52" i="5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H44" i="6"/>
  <c r="G45" i="6" l="1"/>
  <c r="G53" i="5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0" i="6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14" i="5" l="1"/>
  <c r="H15" i="5"/>
  <c r="H49" i="5"/>
  <c r="H50" i="5"/>
  <c r="H51" i="5"/>
  <c r="H52" i="5"/>
  <c r="G11" i="5"/>
  <c r="H11" i="5" s="1"/>
  <c r="H18" i="6"/>
  <c r="H40" i="6"/>
  <c r="H41" i="6"/>
  <c r="H42" i="6"/>
  <c r="H43" i="6"/>
  <c r="H19" i="6"/>
  <c r="H37" i="6"/>
  <c r="H38" i="6"/>
  <c r="H39" i="6"/>
  <c r="H14" i="6"/>
  <c r="H15" i="6" s="1"/>
  <c r="H16" i="6"/>
  <c r="H17" i="6"/>
  <c r="G13" i="6"/>
  <c r="H13" i="6" s="1"/>
  <c r="H45" i="6" l="1"/>
  <c r="H53" i="5"/>
  <c r="H33" i="5"/>
  <c r="H21" i="6"/>
  <c r="H54" i="5" l="1"/>
  <c r="H46" i="6"/>
</calcChain>
</file>

<file path=xl/sharedStrings.xml><?xml version="1.0" encoding="utf-8"?>
<sst xmlns="http://schemas.openxmlformats.org/spreadsheetml/2006/main" count="211" uniqueCount="125">
  <si>
    <t>PLANILHA ORÇAMENTÁRIA DE CUSTOS</t>
  </si>
  <si>
    <t xml:space="preserve">FORMA DE EXECUÇÃO: </t>
  </si>
  <si>
    <t>(    )</t>
  </si>
  <si>
    <t>DIRETA</t>
  </si>
  <si>
    <t>(X)</t>
  </si>
  <si>
    <t>INDIRETA</t>
  </si>
  <si>
    <t>PRAZO DE EXECUÇÃO: 02 meses</t>
  </si>
  <si>
    <t>LDI</t>
  </si>
  <si>
    <t>ITEM</t>
  </si>
  <si>
    <t>CÓDIGO</t>
  </si>
  <si>
    <t>DESCRIÇÃO</t>
  </si>
  <si>
    <t>UNIDADE</t>
  </si>
  <si>
    <t>QUANTIDADE</t>
  </si>
  <si>
    <t>PREÇO UNITÁRIO S/ LDI</t>
  </si>
  <si>
    <t>PREÇO UNITÁRIO C/ LDI</t>
  </si>
  <si>
    <t>PREÇO TOTAL</t>
  </si>
  <si>
    <t>1</t>
  </si>
  <si>
    <r>
      <rPr>
        <b/>
        <sz val="9"/>
        <rFont val="Arial"/>
        <family val="2"/>
      </rPr>
      <t>SERVIÇOS PRELIMINARES</t>
    </r>
  </si>
  <si>
    <t>1.1</t>
  </si>
  <si>
    <r>
      <rPr>
        <b/>
        <sz val="9"/>
        <color rgb="FF010000"/>
        <rFont val="Arial"/>
        <family val="2"/>
      </rPr>
      <t>Total item 01</t>
    </r>
  </si>
  <si>
    <t>2</t>
  </si>
  <si>
    <t>2.1</t>
  </si>
  <si>
    <t>2.2</t>
  </si>
  <si>
    <t>2.3</t>
  </si>
  <si>
    <t>2.4</t>
  </si>
  <si>
    <r>
      <rPr>
        <b/>
        <sz val="9"/>
        <color rgb="FF010000"/>
        <rFont val="Arial"/>
        <family val="2"/>
      </rPr>
      <t>Total item 02</t>
    </r>
  </si>
  <si>
    <t>3</t>
  </si>
  <si>
    <r>
      <rPr>
        <sz val="9"/>
        <rFont val="Arial MT"/>
        <family val="2"/>
      </rPr>
      <t>3.1</t>
    </r>
  </si>
  <si>
    <r>
      <rPr>
        <sz val="9"/>
        <rFont val="Arial MT"/>
        <family val="2"/>
      </rPr>
      <t>3.2</t>
    </r>
  </si>
  <si>
    <r>
      <rPr>
        <sz val="9"/>
        <rFont val="Arial MT"/>
        <family val="2"/>
      </rPr>
      <t>3.3</t>
    </r>
  </si>
  <si>
    <r>
      <rPr>
        <sz val="9"/>
        <rFont val="Arial MT"/>
        <family val="2"/>
      </rPr>
      <t>3.4</t>
    </r>
  </si>
  <si>
    <r>
      <rPr>
        <sz val="9"/>
        <rFont val="Arial MT"/>
        <family val="2"/>
      </rPr>
      <t>3.5</t>
    </r>
  </si>
  <si>
    <r>
      <rPr>
        <sz val="9"/>
        <rFont val="Arial MT"/>
        <family val="2"/>
      </rPr>
      <t>3.6</t>
    </r>
  </si>
  <si>
    <r>
      <rPr>
        <sz val="9"/>
        <rFont val="Arial MT"/>
        <family val="2"/>
      </rPr>
      <t>3.7</t>
    </r>
  </si>
  <si>
    <r>
      <rPr>
        <sz val="9"/>
        <rFont val="Arial MT"/>
        <family val="2"/>
      </rPr>
      <t>3.8</t>
    </r>
  </si>
  <si>
    <r>
      <rPr>
        <sz val="9"/>
        <rFont val="Arial MT"/>
        <family val="2"/>
      </rPr>
      <t>3.9</t>
    </r>
  </si>
  <si>
    <r>
      <rPr>
        <sz val="9"/>
        <rFont val="Arial MT"/>
        <family val="2"/>
      </rPr>
      <t>3.10</t>
    </r>
  </si>
  <si>
    <r>
      <rPr>
        <sz val="9"/>
        <rFont val="Arial MT"/>
        <family val="2"/>
      </rPr>
      <t>3.11</t>
    </r>
  </si>
  <si>
    <r>
      <rPr>
        <sz val="9"/>
        <rFont val="Arial MT"/>
        <family val="2"/>
      </rPr>
      <t>3.12</t>
    </r>
  </si>
  <si>
    <r>
      <rPr>
        <sz val="9"/>
        <rFont val="Arial MT"/>
        <family val="2"/>
      </rPr>
      <t>3.13</t>
    </r>
  </si>
  <si>
    <r>
      <rPr>
        <sz val="9"/>
        <rFont val="Arial MT"/>
        <family val="2"/>
      </rPr>
      <t>3.14</t>
    </r>
  </si>
  <si>
    <r>
      <rPr>
        <sz val="9"/>
        <rFont val="Arial MT"/>
        <family val="2"/>
      </rPr>
      <t>3.15</t>
    </r>
  </si>
  <si>
    <r>
      <rPr>
        <sz val="9"/>
        <rFont val="Arial MT"/>
        <family val="2"/>
      </rPr>
      <t>3.16</t>
    </r>
  </si>
  <si>
    <r>
      <rPr>
        <sz val="9"/>
        <rFont val="Arial MT"/>
        <family val="2"/>
      </rPr>
      <t>3.17</t>
    </r>
  </si>
  <si>
    <r>
      <rPr>
        <sz val="9"/>
        <rFont val="Arial MT"/>
        <family val="2"/>
      </rPr>
      <t>3.18</t>
    </r>
  </si>
  <si>
    <t>Total item 03</t>
  </si>
  <si>
    <t>TOTAL GERAL DA OBRA</t>
  </si>
  <si>
    <t>Carimbo e assinatura do engenheiro responsável técnico pela elaboração da planilha</t>
  </si>
  <si>
    <t>CREA</t>
  </si>
  <si>
    <t>Carimbo e assinatura do representante legal</t>
  </si>
  <si>
    <r>
      <t xml:space="preserve">PREFEITURA: </t>
    </r>
    <r>
      <rPr>
        <b/>
        <sz val="10"/>
        <color indexed="10"/>
        <rFont val="Arial"/>
        <family val="2"/>
      </rPr>
      <t>Nome da Prefeitura</t>
    </r>
    <r>
      <rPr>
        <b/>
        <sz val="10"/>
        <rFont val="Arial"/>
        <family val="2"/>
      </rPr>
      <t xml:space="preserve"> </t>
    </r>
  </si>
  <si>
    <r>
      <t xml:space="preserve">FOLHA Nº: </t>
    </r>
    <r>
      <rPr>
        <b/>
        <sz val="10"/>
        <color indexed="10"/>
        <rFont val="Arial"/>
        <family val="2"/>
      </rPr>
      <t>01/01</t>
    </r>
  </si>
  <si>
    <r>
      <t xml:space="preserve">OBRA: </t>
    </r>
    <r>
      <rPr>
        <b/>
        <sz val="10"/>
        <color indexed="10"/>
        <rFont val="Arial"/>
        <family val="2"/>
      </rPr>
      <t>Pavimentação asfáltica em C.B.U.Q</t>
    </r>
  </si>
  <si>
    <r>
      <t xml:space="preserve">DATA: </t>
    </r>
    <r>
      <rPr>
        <b/>
        <sz val="10"/>
        <color indexed="10"/>
        <rFont val="Arial"/>
        <family val="2"/>
      </rPr>
      <t>dd/mm/aa</t>
    </r>
  </si>
  <si>
    <r>
      <t xml:space="preserve">LOCAL: </t>
    </r>
    <r>
      <rPr>
        <b/>
        <sz val="10"/>
        <color indexed="10"/>
        <rFont val="Arial"/>
        <family val="2"/>
      </rPr>
      <t>Rua X, Bairro Y</t>
    </r>
  </si>
  <si>
    <r>
      <t xml:space="preserve">REGIÃO/MÊS DE REFERÊNCIA: </t>
    </r>
    <r>
      <rPr>
        <b/>
        <sz val="10"/>
        <color indexed="10"/>
        <rFont val="Arial"/>
        <family val="2"/>
      </rPr>
      <t>Região Central - Junho/09</t>
    </r>
  </si>
  <si>
    <r>
      <t xml:space="preserve">(  </t>
    </r>
    <r>
      <rPr>
        <b/>
        <sz val="10"/>
        <color indexed="10"/>
        <rFont val="Arial"/>
        <family val="2"/>
      </rPr>
      <t xml:space="preserve">x </t>
    </r>
    <r>
      <rPr>
        <b/>
        <sz val="10"/>
        <rFont val="Arial"/>
        <family val="2"/>
      </rPr>
      <t xml:space="preserve"> )</t>
    </r>
  </si>
  <si>
    <r>
      <t xml:space="preserve">PRAZO DE EXECUÇÃO: </t>
    </r>
    <r>
      <rPr>
        <b/>
        <sz val="10"/>
        <color indexed="10"/>
        <rFont val="Arial"/>
        <family val="2"/>
      </rPr>
      <t>XX Meses</t>
    </r>
  </si>
  <si>
    <t>Carimbo e assinatura do prefeito</t>
  </si>
  <si>
    <t>PREÇO UNITÁRIO C/ BDI</t>
  </si>
  <si>
    <t>PREÇO UNITÁRIO S/ BDI</t>
  </si>
  <si>
    <t>BDI</t>
  </si>
  <si>
    <t>PREFEITURA: PREFEITURA DE SÃO FRANCISCO - MG</t>
  </si>
  <si>
    <t>LOCAL: R. DOMINGOS GONÇALVES, COM.: LAPA DO ESPÍRITO SANTO, CEP: 39300-000 / R. DO CHILE, BAIRRO: LAPINHA, CEP: 39300-000 MUNICÍPIO: SÃO FRANCISCO – MG</t>
  </si>
  <si>
    <t>INSTALAÇÕES ELÉTRICAS CAMPO DA COM. LAPA DO ESPIRITO SANTO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</si>
  <si>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</si>
  <si>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</si>
  <si>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</si>
  <si>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</si>
  <si>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</si>
  <si>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</si>
  <si>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</si>
  <si>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</si>
  <si>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</si>
  <si>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ED-48971</t>
  </si>
  <si>
    <t>CABO DE COBRE FLEXÍVEL, CLASSE 5, ISOLAMENTO TIPO LSHF/ATOX, NÃO HALOGENADO, ANTICHAMA, TERMOPLÁSTICO, UNIPOLAR, SEÇÃO 16 MM2, 70°C, 450/750V</t>
  </si>
  <si>
    <t>ED-48951</t>
  </si>
  <si>
    <t>CABO DE COBRE FLEXÍVEL, CLASSE 5, ISOLAMENTO TIPO LSHF/ATOX, NÃO HALOGENADO, ANTICHAMA, TERMOPLÁSTICO, UNIPOLAR, SEÇÃO 2,5 MM2, 70°C, 450/750V</t>
  </si>
  <si>
    <t>ED-48976</t>
  </si>
  <si>
    <t>CABO DE COBRE FLEXÍVEL, CLASSE 5, ISOLAMENTO TIPO LSHF/ATOX, NÃO HALOGENADO, ANTICHAMA, TERMOPLÁSTICO, UNIPOLAR, SEÇÃO 25 MM2, 70°C, 450/750V</t>
  </si>
  <si>
    <t>00005036</t>
  </si>
  <si>
    <t>POSTE DE CONCRETO ARMADO DE SECAO CIRCULAR, EXTENSAO DE 14,00 M, RESISTENCIA DE 300 A 400 DAN, TIPO C-17</t>
  </si>
  <si>
    <t>100591</t>
  </si>
  <si>
    <t>ASSENTAMENTO DE POSTE DE CONCRETO COM COMPRIMENTO NOMINAL DE 14 M, CARGA NOMINAL MENOR OU IGUAL A 1000 DAN, ENGASTAMENTO SIMPLES COM 2 M DE SOLO (NÃO INCLUI FORNECIMENTO). AF_11/2019</t>
  </si>
  <si>
    <t>93673</t>
  </si>
  <si>
    <t>DISJUNTOR TRIPOLAR TIPO DIN, CORRENTE NOMINAL DE 50A - FORNECIMENTO E INSTALAÇÃO. AF_10/2020</t>
  </si>
  <si>
    <t>ED-34494</t>
  </si>
  <si>
    <t>DISJUNTOR TRIPOLAR TIPO DIN, CORRENTE NOMINAL DE 70A, FORNECIMENTO E INSTALAÇÃO, INCLUSIVE TERMINAL ILHÓS</t>
  </si>
  <si>
    <t>ED-49168</t>
  </si>
  <si>
    <t>CAIXA DE PASSAGEM EM ALVENARIA E TAMPA DE CONCRETO, FUNDO DE BRITA, TIPO 1, 30 X 30 X 40 CM, INCLUSIVE ESCAVAÇÃO, REATERRO E BOTA-FORA</t>
  </si>
  <si>
    <t>93662</t>
  </si>
  <si>
    <t>DISJUNTOR BIPOLAR TIPO DIN, CORRENTE NOMINAL DE 20A - FORNECIMENTO E INSTALAÇÃO. AF_10/2020</t>
  </si>
  <si>
    <t>COMP-001</t>
  </si>
  <si>
    <t xml:space="preserve">DISPOSITIVO CONTRA SURTO - 175 V - 8 KA - FORNECIMENTO E INSTALAÇÃO </t>
  </si>
  <si>
    <t>COMP-004</t>
  </si>
  <si>
    <t>ELETRODUTO FLEXÍVEL CORRUGADO, PEAD, DN 40 MM (1 1/4"), PARA CIRCUITOS TERMINAIS, INSTALADO EM SOLO - FORNECIMENTO E INSTALAÇÃO</t>
  </si>
  <si>
    <t>COMP-002</t>
  </si>
  <si>
    <t>HASTE DE ATERRAMENTO EM ACO COM 3,00 M DE COMPRIMENTO E DN = 3/4", REVESTIDA COM BAIXA CAMADA DE COBRE, COM CONECTOR - FORNECIMENTO E INSTALAÇÃO</t>
  </si>
  <si>
    <t>ED-20586</t>
  </si>
  <si>
    <t>ENTRADA DE ENERGIA AÉREA, TIPO C6, PADRÃO CEMIG, CARGA INSTALADA DE 47,1KVA ATÉ 57KVA, TRIFÁSICO, COM SAÍDA SUBTERRÂNEA, INCLUSIVE POSTE, CAIXA PARA MEDIDOR, DISJUNTOR, BARRAMENTO, ATERRAMENTO E ACESSÓRIOS</t>
  </si>
  <si>
    <t>ED-49502</t>
  </si>
  <si>
    <t>QUADRO DE DISTRIBUIÇÃO PARA 36 MÓDULOS COM BARRAMENTO 100 A</t>
  </si>
  <si>
    <t>101902</t>
  </si>
  <si>
    <t>CONTATOR TRIPOLAR I NOMINAL 22A - FORNECIMENTO E INSTALAÇÃO. AF_10/2020</t>
  </si>
  <si>
    <t>93669</t>
  </si>
  <si>
    <t>DISJUNTOR TRIPOLAR TIPO DIN, CORRENTE NOMINAL DE 20A - FORNECIMENTO E INSTALAÇÃO. AF_10/2020</t>
  </si>
  <si>
    <t>ED-49165</t>
  </si>
  <si>
    <t>CAIXA DE PASSAGEM PARA PISO EM ALUMÍNIO, TAMPA REVERSÍVEL (ANTIDERRAPANTE OU LISA), DIMENSÃO (200X200X100)MM, INCLUSIVE ACESSÓRIOS E FIXAÇÃO</t>
  </si>
  <si>
    <t>COMP-003</t>
  </si>
  <si>
    <t>REFLETOR LED HOLOFOTE BIVOLT PROVA D'ÁGUA IP67 FRIO 1000W, COM SUPORTE - FORNECIMENTO E INSTALAÇÃO</t>
  </si>
  <si>
    <t>2.14</t>
  </si>
  <si>
    <t>2.15</t>
  </si>
  <si>
    <t>2.16</t>
  </si>
  <si>
    <t>2.17</t>
  </si>
  <si>
    <t>2.18</t>
  </si>
  <si>
    <t>M</t>
  </si>
  <si>
    <t>INSTALAÇÕES ELÉTRICAS CAMPO BAIRRO LAPINHA</t>
  </si>
  <si>
    <r>
      <t xml:space="preserve">REGIÃO/MÊS DE REFERÊNCIA: SETOP NORTE </t>
    </r>
    <r>
      <rPr>
        <b/>
        <sz val="10"/>
        <color indexed="8"/>
        <rFont val="Arial"/>
        <family val="2"/>
      </rPr>
      <t>/Julho 2024</t>
    </r>
    <r>
      <rPr>
        <b/>
        <sz val="10"/>
        <color indexed="8"/>
        <rFont val="Arial"/>
        <family val="2"/>
      </rPr>
      <t xml:space="preserve"> (</t>
    </r>
    <r>
      <rPr>
        <b/>
        <sz val="10"/>
        <rFont val="Arial"/>
        <family val="2"/>
      </rPr>
      <t>COM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DESONERAÇÃO) - SINAPI 09/2024 (COM DESONERAÇÃO)</t>
    </r>
  </si>
  <si>
    <t>DATA: 06/11/2024</t>
  </si>
  <si>
    <t>PROGRAMA: ESPORTE LED - SEDESE-MG
OBRA: INSTALAÇÕES ELÉTRICAS DE ILUMINAÇÃO DOS CAMPOS DE FUTEBOL DA LAPA DO ESPÍRITO SANTO E DO BAIRRO LAPINHA EM SÃO FRANCISCO - MG</t>
  </si>
  <si>
    <t>FOLHA Nº: 00/00</t>
  </si>
  <si>
    <t>UND</t>
  </si>
  <si>
    <t>248.562/D</t>
  </si>
  <si>
    <t>ED-28427</t>
  </si>
  <si>
    <t>FORNECIMENTO E COLOCAÇÃO DE PLACA DE OBRA EM CHAPA GALVANIZADA #26, ESP. 0,45MM, DIMENSÃO (3X1,5)M, PLOTADA COM ADESIVO VINÍLICO, AFIXADA COM REBITES 4,8X40MM, EM ESTRUTURA METÁLICA DE METALON 20X20MM, ESP. 1,25MM, INCLUSIVE SUPORTE EM EUCALIPTO AUTOCLAVADO PINTADO COM TINTA PVA DUAS (2) DEMÃOS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</si>
</sst>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 MT"/>
    </font>
    <font>
      <sz val="9"/>
      <name val="Arial MT"/>
      <family val="2"/>
    </font>
    <font>
      <b/>
      <sz val="9"/>
      <color rgb="FF01000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43" fontId="24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4" fontId="0" fillId="0" borderId="0" xfId="0" applyNumberFormat="1"/>
    <xf numFmtId="0" fontId="9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0" xfId="0" applyFont="1"/>
    <xf numFmtId="0" fontId="13" fillId="0" borderId="5" xfId="0" applyFont="1" applyBorder="1" applyAlignment="1">
      <alignment horizontal="center" vertical="center"/>
    </xf>
    <xf numFmtId="0" fontId="0" fillId="2" borderId="38" xfId="0" applyFill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15" fillId="2" borderId="38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4" fontId="20" fillId="0" borderId="8" xfId="0" applyNumberFormat="1" applyFont="1" applyBorder="1" applyAlignment="1">
      <alignment horizontal="center" vertical="center" wrapText="1"/>
    </xf>
    <xf numFmtId="4" fontId="20" fillId="0" borderId="9" xfId="0" applyNumberFormat="1" applyFont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/>
    </xf>
    <xf numFmtId="4" fontId="21" fillId="0" borderId="0" xfId="0" applyNumberFormat="1" applyFont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21" fillId="2" borderId="38" xfId="0" applyNumberFormat="1" applyFont="1" applyFill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10" fontId="3" fillId="0" borderId="45" xfId="0" applyNumberFormat="1" applyFont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10" fillId="0" borderId="43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4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43" xfId="0" applyFont="1" applyBorder="1" applyAlignment="1">
      <alignment vertical="center"/>
    </xf>
    <xf numFmtId="0" fontId="6" fillId="0" borderId="42" xfId="0" applyFont="1" applyBorder="1"/>
    <xf numFmtId="0" fontId="6" fillId="0" borderId="43" xfId="0" applyFont="1" applyBorder="1"/>
    <xf numFmtId="0" fontId="17" fillId="0" borderId="38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left" vertical="center" wrapText="1"/>
    </xf>
    <xf numFmtId="0" fontId="17" fillId="0" borderId="41" xfId="0" applyFont="1" applyBorder="1" applyAlignment="1">
      <alignment horizontal="left" vertical="center" wrapText="1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0" fontId="0" fillId="2" borderId="50" xfId="0" applyFill="1" applyBorder="1" applyAlignment="1">
      <alignment horizontal="left" vertical="center" wrapText="1"/>
    </xf>
    <xf numFmtId="0" fontId="0" fillId="2" borderId="51" xfId="0" applyFill="1" applyBorder="1" applyAlignment="1">
      <alignment horizontal="left" vertical="center" wrapText="1"/>
    </xf>
    <xf numFmtId="0" fontId="22" fillId="2" borderId="40" xfId="0" applyFont="1" applyFill="1" applyBorder="1" applyAlignment="1">
      <alignment horizontal="left" vertical="center" wrapText="1"/>
    </xf>
    <xf numFmtId="0" fontId="22" fillId="2" borderId="50" xfId="0" applyFont="1" applyFill="1" applyBorder="1" applyAlignment="1">
      <alignment horizontal="left" vertical="center" wrapText="1"/>
    </xf>
    <xf numFmtId="0" fontId="22" fillId="2" borderId="51" xfId="0" applyFont="1" applyFill="1" applyBorder="1" applyAlignment="1">
      <alignment horizontal="left" vertical="center" wrapText="1"/>
    </xf>
    <xf numFmtId="0" fontId="21" fillId="2" borderId="40" xfId="0" applyFont="1" applyFill="1" applyBorder="1" applyAlignment="1">
      <alignment horizontal="center" vertical="center" wrapText="1"/>
    </xf>
    <xf numFmtId="4" fontId="15" fillId="2" borderId="49" xfId="0" applyNumberFormat="1" applyFont="1" applyFill="1" applyBorder="1" applyAlignment="1">
      <alignment horizontal="center" vertical="center" wrapText="1"/>
    </xf>
    <xf numFmtId="43" fontId="18" fillId="0" borderId="38" xfId="1" applyFont="1" applyBorder="1" applyAlignment="1">
      <alignment horizontal="center" vertical="center" shrinkToFit="1"/>
    </xf>
    <xf numFmtId="4" fontId="3" fillId="3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3" xfId="0" applyFont="1" applyBorder="1" applyAlignment="1">
      <alignment horizont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9" fillId="0" borderId="2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/>
    </xf>
    <xf numFmtId="0" fontId="13" fillId="0" borderId="24" xfId="0" applyFont="1" applyBorder="1" applyAlignment="1">
      <alignment horizontal="left" vertical="top"/>
    </xf>
    <xf numFmtId="0" fontId="9" fillId="0" borderId="1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9" fillId="0" borderId="2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25" fillId="3" borderId="11" xfId="0" applyFont="1" applyFill="1" applyBorder="1" applyAlignment="1">
      <alignment horizontal="right" vertical="center" wrapText="1"/>
    </xf>
    <xf numFmtId="0" fontId="25" fillId="3" borderId="6" xfId="0" applyFont="1" applyFill="1" applyBorder="1" applyAlignment="1">
      <alignment horizontal="right" vertical="center" wrapText="1"/>
    </xf>
    <xf numFmtId="0" fontId="25" fillId="3" borderId="12" xfId="0" applyFont="1" applyFill="1" applyBorder="1" applyAlignment="1">
      <alignment horizontal="right" vertical="center" wrapText="1"/>
    </xf>
    <xf numFmtId="0" fontId="6" fillId="0" borderId="34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1038225</xdr:colOff>
      <xdr:row>0</xdr:row>
      <xdr:rowOff>209550</xdr:rowOff>
    </xdr:from>
    <xdr:to>
      <xdr:col>5</xdr:col>
      <xdr:colOff>609600</xdr:colOff>
      <xdr:row>1</xdr:row>
      <xdr:rowOff>76200</xdr:rowOff>
    </xdr:to>
    <xdr:sp macro="" textlink="">
      <xdr:nvSpPr>
        <xdr:cNvPr id="4097" name="Text Box 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2114550" y="209550"/>
          <a:ext cx="49625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PREFEITURA MUNICIPAL DE SÃO FRANCISCO</a:t>
          </a: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MINAS GERAIS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       Av. Montes Claros nº 243 – Centro – CEP 39.300-000 – CNPJ 22.679.153/0001-40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endParaRPr lang="pt-BR" sz="1100">
            <a:effectLst/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38100</xdr:rowOff>
        </xdr:from>
        <xdr:to>
          <xdr:col>2</xdr:col>
          <xdr:colOff>1019175</xdr:colOff>
          <xdr:row>1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85725</xdr:rowOff>
        </xdr:from>
        <xdr:to>
          <xdr:col>2</xdr:col>
          <xdr:colOff>133350</xdr:colOff>
          <xdr:row>0</xdr:row>
          <xdr:rowOff>704850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371475</xdr:colOff>
      <xdr:row>0</xdr:row>
      <xdr:rowOff>66675</xdr:rowOff>
    </xdr:from>
    <xdr:to>
      <xdr:col>4</xdr:col>
      <xdr:colOff>276225</xdr:colOff>
      <xdr:row>0</xdr:row>
      <xdr:rowOff>704850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447800" y="66675"/>
          <a:ext cx="37147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FF0000"/>
              </a:solidFill>
              <a:latin typeface="Arial"/>
              <a:cs typeface="Arial"/>
            </a:rPr>
            <a:t>LOGOMARCA E TIMBRE DO CONVENENTE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showZeros="0" tabSelected="1" view="pageBreakPreview" topLeftCell="A28" zoomScaleNormal="100" zoomScaleSheetLayoutView="93" workbookViewId="0">
      <selection activeCell="D12" sqref="D12"/>
    </sheetView>
  </sheetViews>
  <sheetFormatPr defaultColWidth="9.140625" defaultRowHeight="12.75"/>
  <cols>
    <col min="1" max="1" width="5.42578125" style="12" bestFit="1" customWidth="1"/>
    <col min="2" max="2" width="10.7109375" style="12" bestFit="1" customWidth="1"/>
    <col min="3" max="3" width="48" style="12" customWidth="1"/>
    <col min="4" max="4" width="20.5703125" style="12" customWidth="1"/>
    <col min="5" max="8" width="12.28515625" style="12" customWidth="1"/>
    <col min="9" max="16384" width="9.140625" style="12"/>
  </cols>
  <sheetData>
    <row r="1" spans="1:10" ht="60.75" customHeight="1">
      <c r="A1" s="112"/>
      <c r="B1" s="113"/>
      <c r="C1" s="110"/>
      <c r="D1" s="110"/>
      <c r="E1" s="110"/>
      <c r="F1" s="110"/>
      <c r="G1" s="110"/>
      <c r="H1" s="111"/>
    </row>
    <row r="2" spans="1:10" ht="15.75">
      <c r="A2" s="85"/>
      <c r="B2" s="86"/>
      <c r="C2" s="86"/>
      <c r="D2" s="86"/>
      <c r="E2" s="86"/>
      <c r="F2" s="86"/>
      <c r="G2" s="86"/>
      <c r="H2" s="87"/>
    </row>
    <row r="3" spans="1:10" ht="3.75" customHeight="1" thickBot="1">
      <c r="A3" s="124"/>
      <c r="B3" s="125"/>
      <c r="C3" s="125"/>
      <c r="D3" s="125"/>
      <c r="E3" s="125"/>
      <c r="F3" s="125"/>
      <c r="G3" s="125"/>
      <c r="H3" s="126"/>
    </row>
    <row r="4" spans="1:10" ht="20.100000000000001" customHeight="1" thickBot="1">
      <c r="A4" s="104" t="s">
        <v>0</v>
      </c>
      <c r="B4" s="105"/>
      <c r="C4" s="105"/>
      <c r="D4" s="105"/>
      <c r="E4" s="105"/>
      <c r="F4" s="105"/>
      <c r="G4" s="105"/>
      <c r="H4" s="106"/>
    </row>
    <row r="5" spans="1:10" ht="20.100000000000001" customHeight="1">
      <c r="A5" s="95" t="s">
        <v>62</v>
      </c>
      <c r="B5" s="96"/>
      <c r="C5" s="96"/>
      <c r="D5" s="96"/>
      <c r="E5" s="97"/>
      <c r="F5" s="107" t="s">
        <v>120</v>
      </c>
      <c r="G5" s="108"/>
      <c r="H5" s="109"/>
    </row>
    <row r="6" spans="1:10" ht="43.15" customHeight="1">
      <c r="A6" s="98" t="s">
        <v>119</v>
      </c>
      <c r="B6" s="99"/>
      <c r="C6" s="99"/>
      <c r="D6" s="99"/>
      <c r="E6" s="100"/>
      <c r="F6" s="92" t="s">
        <v>118</v>
      </c>
      <c r="G6" s="93"/>
      <c r="H6" s="94"/>
    </row>
    <row r="7" spans="1:10" ht="29.25" customHeight="1">
      <c r="A7" s="114" t="s">
        <v>63</v>
      </c>
      <c r="B7" s="115"/>
      <c r="C7" s="115"/>
      <c r="D7" s="116"/>
      <c r="E7" s="101" t="s">
        <v>1</v>
      </c>
      <c r="F7" s="102"/>
      <c r="G7" s="102"/>
      <c r="H7" s="103"/>
    </row>
    <row r="8" spans="1:10" ht="28.5" customHeight="1">
      <c r="A8" s="120" t="s">
        <v>117</v>
      </c>
      <c r="B8" s="115"/>
      <c r="C8" s="115"/>
      <c r="D8" s="116"/>
      <c r="E8" s="90" t="s">
        <v>2</v>
      </c>
      <c r="F8" s="88" t="s">
        <v>3</v>
      </c>
      <c r="G8" s="22" t="s">
        <v>4</v>
      </c>
      <c r="H8" s="16" t="s">
        <v>5</v>
      </c>
    </row>
    <row r="9" spans="1:10" ht="20.100000000000001" customHeight="1" thickBot="1">
      <c r="A9" s="117" t="s">
        <v>6</v>
      </c>
      <c r="B9" s="118"/>
      <c r="C9" s="118"/>
      <c r="D9" s="119"/>
      <c r="E9" s="91"/>
      <c r="F9" s="89"/>
      <c r="G9" s="40" t="s">
        <v>61</v>
      </c>
      <c r="H9" s="46">
        <v>0.2979</v>
      </c>
    </row>
    <row r="10" spans="1:10" ht="39" thickBot="1">
      <c r="A10" s="17" t="s">
        <v>8</v>
      </c>
      <c r="B10" s="18" t="s">
        <v>9</v>
      </c>
      <c r="C10" s="18" t="s">
        <v>10</v>
      </c>
      <c r="D10" s="18" t="s">
        <v>11</v>
      </c>
      <c r="E10" s="18" t="s">
        <v>12</v>
      </c>
      <c r="F10" s="19" t="s">
        <v>60</v>
      </c>
      <c r="G10" s="19" t="s">
        <v>59</v>
      </c>
      <c r="H10" s="20" t="s">
        <v>15</v>
      </c>
    </row>
    <row r="11" spans="1:10" ht="18" customHeight="1">
      <c r="A11" s="47" t="s">
        <v>16</v>
      </c>
      <c r="B11" s="26"/>
      <c r="C11" s="26" t="s">
        <v>17</v>
      </c>
      <c r="D11" s="26"/>
      <c r="E11" s="26"/>
      <c r="F11" s="23"/>
      <c r="G11" s="71">
        <f>ROUND(F11+(F11*$H$9),2)</f>
        <v>0</v>
      </c>
      <c r="H11" s="72">
        <f>ROUND((E11*G11),2)</f>
        <v>0</v>
      </c>
    </row>
    <row r="12" spans="1:10" ht="84" customHeight="1">
      <c r="A12" s="48" t="s">
        <v>18</v>
      </c>
      <c r="B12" s="27" t="s">
        <v>123</v>
      </c>
      <c r="C12" s="66" t="s">
        <v>124</v>
      </c>
      <c r="D12" s="27" t="s">
        <v>121</v>
      </c>
      <c r="E12" s="78">
        <v>2</v>
      </c>
      <c r="F12" s="78">
        <v>1330.56</v>
      </c>
      <c r="G12" s="78">
        <f>ROUND(F12+(F12*$H$9),2)</f>
        <v>1726.93</v>
      </c>
      <c r="H12" s="78">
        <f>ROUND((E12*G12),2)</f>
        <v>3453.86</v>
      </c>
      <c r="J12" s="12">
        <v>0</v>
      </c>
    </row>
    <row r="13" spans="1:10" ht="18" customHeight="1">
      <c r="A13" s="49"/>
      <c r="B13" s="26"/>
      <c r="C13" s="25" t="s">
        <v>19</v>
      </c>
      <c r="D13" s="26"/>
      <c r="E13" s="33"/>
      <c r="F13" s="33"/>
      <c r="G13" s="73">
        <f t="shared" ref="G13:G53" si="0">ROUND(F13+(F13*$H$9),2)</f>
        <v>0</v>
      </c>
      <c r="H13" s="77">
        <f>SUM(H12)</f>
        <v>3453.86</v>
      </c>
    </row>
    <row r="14" spans="1:10" ht="25.5" customHeight="1">
      <c r="A14" s="47" t="s">
        <v>20</v>
      </c>
      <c r="B14" s="26"/>
      <c r="C14" s="30" t="s">
        <v>64</v>
      </c>
      <c r="D14" s="26"/>
      <c r="E14" s="33"/>
      <c r="F14" s="33"/>
      <c r="G14" s="74">
        <f t="shared" si="0"/>
        <v>0</v>
      </c>
      <c r="H14" s="75">
        <f t="shared" ref="H14:H52" si="1">ROUND((E14*G14),2)</f>
        <v>0</v>
      </c>
    </row>
    <row r="15" spans="1:10" ht="54" customHeight="1">
      <c r="A15" s="48" t="s">
        <v>21</v>
      </c>
      <c r="B15" s="27" t="s">
        <v>74</v>
      </c>
      <c r="C15" s="66" t="s">
        <v>75</v>
      </c>
      <c r="D15" s="27" t="s">
        <v>115</v>
      </c>
      <c r="E15" s="78">
        <v>1342.89</v>
      </c>
      <c r="F15" s="78">
        <v>18.239999999999998</v>
      </c>
      <c r="G15" s="78">
        <f>ROUND(F15+(F15*$H$9),2)</f>
        <v>23.67</v>
      </c>
      <c r="H15" s="78">
        <f t="shared" si="1"/>
        <v>31786.21</v>
      </c>
    </row>
    <row r="16" spans="1:10" ht="53.45" customHeight="1">
      <c r="A16" s="48" t="s">
        <v>22</v>
      </c>
      <c r="B16" s="27" t="s">
        <v>76</v>
      </c>
      <c r="C16" s="66" t="s">
        <v>77</v>
      </c>
      <c r="D16" s="27" t="s">
        <v>115</v>
      </c>
      <c r="E16" s="78">
        <v>1327.11</v>
      </c>
      <c r="F16" s="78">
        <v>3.74</v>
      </c>
      <c r="G16" s="78">
        <f t="shared" ref="G16:G31" si="2">ROUND(F16+(F16*$H$9),2)</f>
        <v>4.8499999999999996</v>
      </c>
      <c r="H16" s="78">
        <f t="shared" ref="H16:H31" si="3">ROUND((E16*G16),2)</f>
        <v>6436.48</v>
      </c>
    </row>
    <row r="17" spans="1:8" ht="52.15" customHeight="1">
      <c r="A17" s="48" t="s">
        <v>23</v>
      </c>
      <c r="B17" s="27" t="s">
        <v>78</v>
      </c>
      <c r="C17" s="66" t="s">
        <v>79</v>
      </c>
      <c r="D17" s="27" t="s">
        <v>115</v>
      </c>
      <c r="E17" s="78">
        <v>13.43</v>
      </c>
      <c r="F17" s="78">
        <v>27.67</v>
      </c>
      <c r="G17" s="78">
        <f t="shared" si="2"/>
        <v>35.909999999999997</v>
      </c>
      <c r="H17" s="78">
        <f t="shared" si="3"/>
        <v>482.27</v>
      </c>
    </row>
    <row r="18" spans="1:8" ht="39.6" customHeight="1">
      <c r="A18" s="48" t="s">
        <v>24</v>
      </c>
      <c r="B18" s="27" t="s">
        <v>80</v>
      </c>
      <c r="C18" s="66" t="s">
        <v>81</v>
      </c>
      <c r="D18" s="27" t="s">
        <v>121</v>
      </c>
      <c r="E18" s="78">
        <v>6</v>
      </c>
      <c r="F18" s="78">
        <v>3873.54</v>
      </c>
      <c r="G18" s="78">
        <f t="shared" si="2"/>
        <v>5027.47</v>
      </c>
      <c r="H18" s="78">
        <f t="shared" si="3"/>
        <v>30164.82</v>
      </c>
    </row>
    <row r="19" spans="1:8" ht="64.150000000000006" customHeight="1">
      <c r="A19" s="48" t="s">
        <v>65</v>
      </c>
      <c r="B19" s="27" t="s">
        <v>82</v>
      </c>
      <c r="C19" s="66" t="s">
        <v>83</v>
      </c>
      <c r="D19" s="27" t="s">
        <v>121</v>
      </c>
      <c r="E19" s="78">
        <v>6</v>
      </c>
      <c r="F19" s="78">
        <v>725.74</v>
      </c>
      <c r="G19" s="78">
        <f t="shared" si="2"/>
        <v>941.94</v>
      </c>
      <c r="H19" s="78">
        <f t="shared" si="3"/>
        <v>5651.64</v>
      </c>
    </row>
    <row r="20" spans="1:8" ht="30" customHeight="1">
      <c r="A20" s="48" t="s">
        <v>66</v>
      </c>
      <c r="B20" s="27" t="s">
        <v>84</v>
      </c>
      <c r="C20" s="66" t="s">
        <v>85</v>
      </c>
      <c r="D20" s="27" t="s">
        <v>121</v>
      </c>
      <c r="E20" s="78">
        <v>2</v>
      </c>
      <c r="F20" s="78">
        <v>133.61000000000001</v>
      </c>
      <c r="G20" s="78">
        <f t="shared" si="2"/>
        <v>173.41</v>
      </c>
      <c r="H20" s="78">
        <f t="shared" si="3"/>
        <v>346.82</v>
      </c>
    </row>
    <row r="21" spans="1:8" ht="40.15" customHeight="1">
      <c r="A21" s="48" t="s">
        <v>67</v>
      </c>
      <c r="B21" s="27" t="s">
        <v>86</v>
      </c>
      <c r="C21" s="66" t="s">
        <v>87</v>
      </c>
      <c r="D21" s="27" t="s">
        <v>121</v>
      </c>
      <c r="E21" s="78">
        <v>1</v>
      </c>
      <c r="F21" s="78">
        <v>99.47</v>
      </c>
      <c r="G21" s="78">
        <f t="shared" si="2"/>
        <v>129.1</v>
      </c>
      <c r="H21" s="78">
        <f t="shared" si="3"/>
        <v>129.1</v>
      </c>
    </row>
    <row r="22" spans="1:8" ht="47.45" customHeight="1">
      <c r="A22" s="48" t="s">
        <v>68</v>
      </c>
      <c r="B22" s="27" t="s">
        <v>88</v>
      </c>
      <c r="C22" s="66" t="s">
        <v>89</v>
      </c>
      <c r="D22" s="27" t="s">
        <v>121</v>
      </c>
      <c r="E22" s="78">
        <v>15</v>
      </c>
      <c r="F22" s="78">
        <v>168.94</v>
      </c>
      <c r="G22" s="78">
        <f t="shared" si="2"/>
        <v>219.27</v>
      </c>
      <c r="H22" s="78">
        <f t="shared" si="3"/>
        <v>3289.05</v>
      </c>
    </row>
    <row r="23" spans="1:8" ht="28.9" customHeight="1">
      <c r="A23" s="48" t="s">
        <v>69</v>
      </c>
      <c r="B23" s="27" t="s">
        <v>90</v>
      </c>
      <c r="C23" s="66" t="s">
        <v>91</v>
      </c>
      <c r="D23" s="27" t="s">
        <v>121</v>
      </c>
      <c r="E23" s="78">
        <v>6</v>
      </c>
      <c r="F23" s="78">
        <v>90.53</v>
      </c>
      <c r="G23" s="78">
        <f t="shared" si="2"/>
        <v>117.5</v>
      </c>
      <c r="H23" s="78">
        <f t="shared" si="3"/>
        <v>705</v>
      </c>
    </row>
    <row r="24" spans="1:8" ht="30" customHeight="1">
      <c r="A24" s="48" t="s">
        <v>70</v>
      </c>
      <c r="B24" s="27" t="s">
        <v>92</v>
      </c>
      <c r="C24" s="66" t="s">
        <v>93</v>
      </c>
      <c r="D24" s="27" t="s">
        <v>121</v>
      </c>
      <c r="E24" s="78">
        <v>4</v>
      </c>
      <c r="F24" s="78">
        <v>114.72</v>
      </c>
      <c r="G24" s="78">
        <f t="shared" si="2"/>
        <v>148.9</v>
      </c>
      <c r="H24" s="78">
        <f t="shared" si="3"/>
        <v>595.6</v>
      </c>
    </row>
    <row r="25" spans="1:8" ht="45" customHeight="1">
      <c r="A25" s="48" t="s">
        <v>71</v>
      </c>
      <c r="B25" s="27" t="s">
        <v>94</v>
      </c>
      <c r="C25" s="66" t="s">
        <v>95</v>
      </c>
      <c r="D25" s="27" t="s">
        <v>115</v>
      </c>
      <c r="E25" s="78">
        <v>300</v>
      </c>
      <c r="F25" s="78">
        <v>11.36</v>
      </c>
      <c r="G25" s="78">
        <f t="shared" si="2"/>
        <v>14.74</v>
      </c>
      <c r="H25" s="78">
        <f t="shared" si="3"/>
        <v>4422</v>
      </c>
    </row>
    <row r="26" spans="1:8" ht="52.15" customHeight="1">
      <c r="A26" s="48" t="s">
        <v>72</v>
      </c>
      <c r="B26" s="27" t="s">
        <v>96</v>
      </c>
      <c r="C26" s="66" t="s">
        <v>97</v>
      </c>
      <c r="D26" s="27" t="s">
        <v>121</v>
      </c>
      <c r="E26" s="78">
        <v>6</v>
      </c>
      <c r="F26" s="78">
        <v>207.85</v>
      </c>
      <c r="G26" s="78">
        <f t="shared" si="2"/>
        <v>269.77</v>
      </c>
      <c r="H26" s="78">
        <f t="shared" si="3"/>
        <v>1618.62</v>
      </c>
    </row>
    <row r="27" spans="1:8" ht="64.150000000000006" customHeight="1">
      <c r="A27" s="48" t="s">
        <v>73</v>
      </c>
      <c r="B27" s="27" t="s">
        <v>98</v>
      </c>
      <c r="C27" s="66" t="s">
        <v>99</v>
      </c>
      <c r="D27" s="27" t="s">
        <v>121</v>
      </c>
      <c r="E27" s="78">
        <v>1</v>
      </c>
      <c r="F27" s="78">
        <v>7011.28</v>
      </c>
      <c r="G27" s="78">
        <f t="shared" si="2"/>
        <v>9099.94</v>
      </c>
      <c r="H27" s="78">
        <f t="shared" si="3"/>
        <v>9099.94</v>
      </c>
    </row>
    <row r="28" spans="1:8" ht="30.6" customHeight="1">
      <c r="A28" s="48" t="s">
        <v>110</v>
      </c>
      <c r="B28" s="27" t="s">
        <v>100</v>
      </c>
      <c r="C28" s="66" t="s">
        <v>101</v>
      </c>
      <c r="D28" s="27" t="s">
        <v>121</v>
      </c>
      <c r="E28" s="78">
        <v>1</v>
      </c>
      <c r="F28" s="78">
        <v>489.93</v>
      </c>
      <c r="G28" s="78">
        <f t="shared" si="2"/>
        <v>635.88</v>
      </c>
      <c r="H28" s="78">
        <f t="shared" si="3"/>
        <v>635.88</v>
      </c>
    </row>
    <row r="29" spans="1:8" ht="31.15" customHeight="1">
      <c r="A29" s="48" t="s">
        <v>111</v>
      </c>
      <c r="B29" s="27" t="s">
        <v>102</v>
      </c>
      <c r="C29" s="66" t="s">
        <v>103</v>
      </c>
      <c r="D29" s="27" t="s">
        <v>121</v>
      </c>
      <c r="E29" s="78">
        <v>6</v>
      </c>
      <c r="F29" s="78">
        <v>242.51</v>
      </c>
      <c r="G29" s="78">
        <f t="shared" si="2"/>
        <v>314.75</v>
      </c>
      <c r="H29" s="78">
        <f t="shared" si="3"/>
        <v>1888.5</v>
      </c>
    </row>
    <row r="30" spans="1:8" ht="28.9" customHeight="1">
      <c r="A30" s="48" t="s">
        <v>112</v>
      </c>
      <c r="B30" s="27" t="s">
        <v>104</v>
      </c>
      <c r="C30" s="66" t="s">
        <v>105</v>
      </c>
      <c r="D30" s="27" t="s">
        <v>121</v>
      </c>
      <c r="E30" s="78">
        <v>6</v>
      </c>
      <c r="F30" s="78">
        <v>113.61</v>
      </c>
      <c r="G30" s="78">
        <f t="shared" si="2"/>
        <v>147.44999999999999</v>
      </c>
      <c r="H30" s="78">
        <f t="shared" si="3"/>
        <v>884.7</v>
      </c>
    </row>
    <row r="31" spans="1:8" ht="42" customHeight="1">
      <c r="A31" s="48" t="s">
        <v>113</v>
      </c>
      <c r="B31" s="27" t="s">
        <v>106</v>
      </c>
      <c r="C31" s="66" t="s">
        <v>107</v>
      </c>
      <c r="D31" s="27" t="s">
        <v>121</v>
      </c>
      <c r="E31" s="78">
        <v>6</v>
      </c>
      <c r="F31" s="78">
        <v>137.77000000000001</v>
      </c>
      <c r="G31" s="78">
        <f t="shared" si="2"/>
        <v>178.81</v>
      </c>
      <c r="H31" s="78">
        <f t="shared" si="3"/>
        <v>1072.8599999999999</v>
      </c>
    </row>
    <row r="32" spans="1:8" ht="42" customHeight="1">
      <c r="A32" s="48" t="s">
        <v>114</v>
      </c>
      <c r="B32" s="27" t="s">
        <v>108</v>
      </c>
      <c r="C32" s="66" t="s">
        <v>109</v>
      </c>
      <c r="D32" s="27" t="s">
        <v>121</v>
      </c>
      <c r="E32" s="78">
        <v>18</v>
      </c>
      <c r="F32" s="78">
        <v>1233.18</v>
      </c>
      <c r="G32" s="78">
        <f>ROUND(F32+(F32*$H$9),2)</f>
        <v>1600.54</v>
      </c>
      <c r="H32" s="78">
        <f t="shared" si="1"/>
        <v>28809.72</v>
      </c>
    </row>
    <row r="33" spans="1:8">
      <c r="A33" s="49"/>
      <c r="B33" s="26"/>
      <c r="C33" s="25" t="s">
        <v>25</v>
      </c>
      <c r="D33" s="26"/>
      <c r="E33" s="41"/>
      <c r="F33" s="41"/>
      <c r="G33" s="76">
        <f t="shared" ref="G33:G48" si="4">ROUND(F33+(F33*$H$9),2)</f>
        <v>0</v>
      </c>
      <c r="H33" s="77">
        <f>SUM(H15:H32)</f>
        <v>128019.21000000002</v>
      </c>
    </row>
    <row r="34" spans="1:8">
      <c r="A34" s="47" t="s">
        <v>26</v>
      </c>
      <c r="B34" s="26"/>
      <c r="C34" s="25" t="s">
        <v>116</v>
      </c>
      <c r="D34" s="26"/>
      <c r="E34" s="41"/>
      <c r="F34" s="41"/>
      <c r="G34" s="69">
        <f t="shared" si="4"/>
        <v>0</v>
      </c>
      <c r="H34" s="70">
        <f t="shared" ref="H34:H48" si="5">ROUND((E34*G34),2)</f>
        <v>0</v>
      </c>
    </row>
    <row r="35" spans="1:8" ht="54" customHeight="1">
      <c r="A35" s="50" t="s">
        <v>27</v>
      </c>
      <c r="B35" s="27" t="s">
        <v>74</v>
      </c>
      <c r="C35" s="66" t="s">
        <v>75</v>
      </c>
      <c r="D35" s="27" t="s">
        <v>115</v>
      </c>
      <c r="E35" s="78">
        <v>1342.89</v>
      </c>
      <c r="F35" s="78">
        <v>18.239999999999998</v>
      </c>
      <c r="G35" s="78">
        <f t="shared" si="4"/>
        <v>23.67</v>
      </c>
      <c r="H35" s="78">
        <f t="shared" si="5"/>
        <v>31786.21</v>
      </c>
    </row>
    <row r="36" spans="1:8" ht="50.45" customHeight="1">
      <c r="A36" s="50" t="s">
        <v>28</v>
      </c>
      <c r="B36" s="27" t="s">
        <v>76</v>
      </c>
      <c r="C36" s="66" t="s">
        <v>77</v>
      </c>
      <c r="D36" s="27" t="s">
        <v>115</v>
      </c>
      <c r="E36" s="78">
        <v>1327.11</v>
      </c>
      <c r="F36" s="78">
        <v>3.74</v>
      </c>
      <c r="G36" s="78">
        <f t="shared" si="4"/>
        <v>4.8499999999999996</v>
      </c>
      <c r="H36" s="78">
        <f t="shared" si="5"/>
        <v>6436.48</v>
      </c>
    </row>
    <row r="37" spans="1:8" ht="49.15" customHeight="1">
      <c r="A37" s="50" t="s">
        <v>29</v>
      </c>
      <c r="B37" s="27" t="s">
        <v>78</v>
      </c>
      <c r="C37" s="66" t="s">
        <v>79</v>
      </c>
      <c r="D37" s="27" t="s">
        <v>115</v>
      </c>
      <c r="E37" s="78">
        <v>13.43</v>
      </c>
      <c r="F37" s="78">
        <v>27.67</v>
      </c>
      <c r="G37" s="78">
        <f t="shared" si="4"/>
        <v>35.909999999999997</v>
      </c>
      <c r="H37" s="78">
        <f t="shared" si="5"/>
        <v>482.27</v>
      </c>
    </row>
    <row r="38" spans="1:8" ht="36">
      <c r="A38" s="50" t="s">
        <v>30</v>
      </c>
      <c r="B38" s="27" t="s">
        <v>80</v>
      </c>
      <c r="C38" s="66" t="s">
        <v>81</v>
      </c>
      <c r="D38" s="27" t="s">
        <v>121</v>
      </c>
      <c r="E38" s="78">
        <v>6</v>
      </c>
      <c r="F38" s="78">
        <v>3873.54</v>
      </c>
      <c r="G38" s="78">
        <f t="shared" si="4"/>
        <v>5027.47</v>
      </c>
      <c r="H38" s="78">
        <f t="shared" si="5"/>
        <v>30164.82</v>
      </c>
    </row>
    <row r="39" spans="1:8" ht="70.150000000000006" customHeight="1">
      <c r="A39" s="50" t="s">
        <v>31</v>
      </c>
      <c r="B39" s="27" t="s">
        <v>82</v>
      </c>
      <c r="C39" s="66" t="s">
        <v>83</v>
      </c>
      <c r="D39" s="27" t="s">
        <v>121</v>
      </c>
      <c r="E39" s="78">
        <v>6</v>
      </c>
      <c r="F39" s="78">
        <v>725.74</v>
      </c>
      <c r="G39" s="78">
        <f t="shared" si="4"/>
        <v>941.94</v>
      </c>
      <c r="H39" s="78">
        <f t="shared" si="5"/>
        <v>5651.64</v>
      </c>
    </row>
    <row r="40" spans="1:8" ht="29.45" customHeight="1">
      <c r="A40" s="50" t="s">
        <v>32</v>
      </c>
      <c r="B40" s="27" t="s">
        <v>84</v>
      </c>
      <c r="C40" s="66" t="s">
        <v>85</v>
      </c>
      <c r="D40" s="27" t="s">
        <v>121</v>
      </c>
      <c r="E40" s="78">
        <v>2</v>
      </c>
      <c r="F40" s="78">
        <v>133.61000000000001</v>
      </c>
      <c r="G40" s="78">
        <f t="shared" si="4"/>
        <v>173.41</v>
      </c>
      <c r="H40" s="78">
        <f t="shared" si="5"/>
        <v>346.82</v>
      </c>
    </row>
    <row r="41" spans="1:8" ht="40.15" customHeight="1">
      <c r="A41" s="50" t="s">
        <v>33</v>
      </c>
      <c r="B41" s="27" t="s">
        <v>86</v>
      </c>
      <c r="C41" s="66" t="s">
        <v>87</v>
      </c>
      <c r="D41" s="27" t="s">
        <v>121</v>
      </c>
      <c r="E41" s="78">
        <v>1</v>
      </c>
      <c r="F41" s="78">
        <v>99.47</v>
      </c>
      <c r="G41" s="78">
        <f t="shared" si="4"/>
        <v>129.1</v>
      </c>
      <c r="H41" s="78">
        <f t="shared" si="5"/>
        <v>129.1</v>
      </c>
    </row>
    <row r="42" spans="1:8" ht="43.15" customHeight="1">
      <c r="A42" s="50" t="s">
        <v>34</v>
      </c>
      <c r="B42" s="27" t="s">
        <v>88</v>
      </c>
      <c r="C42" s="67" t="s">
        <v>89</v>
      </c>
      <c r="D42" s="27" t="s">
        <v>121</v>
      </c>
      <c r="E42" s="78">
        <v>15</v>
      </c>
      <c r="F42" s="78">
        <v>168.94</v>
      </c>
      <c r="G42" s="78">
        <f t="shared" si="4"/>
        <v>219.27</v>
      </c>
      <c r="H42" s="78">
        <f t="shared" si="5"/>
        <v>3289.05</v>
      </c>
    </row>
    <row r="43" spans="1:8" ht="32.450000000000003" customHeight="1">
      <c r="A43" s="50" t="s">
        <v>35</v>
      </c>
      <c r="B43" s="27" t="s">
        <v>90</v>
      </c>
      <c r="C43" s="67" t="s">
        <v>91</v>
      </c>
      <c r="D43" s="27" t="s">
        <v>121</v>
      </c>
      <c r="E43" s="78">
        <v>6</v>
      </c>
      <c r="F43" s="78">
        <v>90.53</v>
      </c>
      <c r="G43" s="78">
        <f t="shared" si="4"/>
        <v>117.5</v>
      </c>
      <c r="H43" s="78">
        <f t="shared" si="5"/>
        <v>705</v>
      </c>
    </row>
    <row r="44" spans="1:8" ht="24">
      <c r="A44" s="50" t="s">
        <v>36</v>
      </c>
      <c r="B44" s="27" t="s">
        <v>92</v>
      </c>
      <c r="C44" s="66" t="s">
        <v>93</v>
      </c>
      <c r="D44" s="27" t="s">
        <v>121</v>
      </c>
      <c r="E44" s="78">
        <v>4</v>
      </c>
      <c r="F44" s="78">
        <v>114.72</v>
      </c>
      <c r="G44" s="78">
        <f t="shared" si="4"/>
        <v>148.9</v>
      </c>
      <c r="H44" s="78">
        <f t="shared" si="5"/>
        <v>595.6</v>
      </c>
    </row>
    <row r="45" spans="1:8" ht="39" customHeight="1">
      <c r="A45" s="50" t="s">
        <v>37</v>
      </c>
      <c r="B45" s="27" t="s">
        <v>94</v>
      </c>
      <c r="C45" s="66" t="s">
        <v>95</v>
      </c>
      <c r="D45" s="27" t="s">
        <v>115</v>
      </c>
      <c r="E45" s="78">
        <v>300</v>
      </c>
      <c r="F45" s="78">
        <v>11.36</v>
      </c>
      <c r="G45" s="78">
        <f t="shared" si="4"/>
        <v>14.74</v>
      </c>
      <c r="H45" s="78">
        <f t="shared" si="5"/>
        <v>4422</v>
      </c>
    </row>
    <row r="46" spans="1:8" ht="51" customHeight="1">
      <c r="A46" s="50" t="s">
        <v>38</v>
      </c>
      <c r="B46" s="27" t="s">
        <v>96</v>
      </c>
      <c r="C46" s="66" t="s">
        <v>97</v>
      </c>
      <c r="D46" s="27" t="s">
        <v>121</v>
      </c>
      <c r="E46" s="78">
        <v>6</v>
      </c>
      <c r="F46" s="78">
        <v>207.85</v>
      </c>
      <c r="G46" s="78">
        <f t="shared" si="4"/>
        <v>269.77</v>
      </c>
      <c r="H46" s="78">
        <f t="shared" si="5"/>
        <v>1618.62</v>
      </c>
    </row>
    <row r="47" spans="1:8" ht="63" customHeight="1">
      <c r="A47" s="50" t="s">
        <v>39</v>
      </c>
      <c r="B47" s="27" t="s">
        <v>98</v>
      </c>
      <c r="C47" s="67" t="s">
        <v>99</v>
      </c>
      <c r="D47" s="27" t="s">
        <v>121</v>
      </c>
      <c r="E47" s="78">
        <v>1</v>
      </c>
      <c r="F47" s="78">
        <v>7011.28</v>
      </c>
      <c r="G47" s="78">
        <f t="shared" si="4"/>
        <v>9099.94</v>
      </c>
      <c r="H47" s="78">
        <f t="shared" si="5"/>
        <v>9099.94</v>
      </c>
    </row>
    <row r="48" spans="1:8" ht="24">
      <c r="A48" s="50" t="s">
        <v>40</v>
      </c>
      <c r="B48" s="27" t="s">
        <v>100</v>
      </c>
      <c r="C48" s="66" t="s">
        <v>101</v>
      </c>
      <c r="D48" s="27" t="s">
        <v>121</v>
      </c>
      <c r="E48" s="78">
        <v>1</v>
      </c>
      <c r="F48" s="78">
        <v>489.93</v>
      </c>
      <c r="G48" s="78">
        <f t="shared" si="4"/>
        <v>635.88</v>
      </c>
      <c r="H48" s="78">
        <f t="shared" si="5"/>
        <v>635.88</v>
      </c>
    </row>
    <row r="49" spans="1:8" ht="28.15" customHeight="1">
      <c r="A49" s="50" t="s">
        <v>41</v>
      </c>
      <c r="B49" s="27" t="s">
        <v>102</v>
      </c>
      <c r="C49" s="67" t="s">
        <v>103</v>
      </c>
      <c r="D49" s="27" t="s">
        <v>121</v>
      </c>
      <c r="E49" s="78">
        <v>6</v>
      </c>
      <c r="F49" s="78">
        <v>242.51</v>
      </c>
      <c r="G49" s="78">
        <f t="shared" si="0"/>
        <v>314.75</v>
      </c>
      <c r="H49" s="78">
        <f t="shared" si="1"/>
        <v>1888.5</v>
      </c>
    </row>
    <row r="50" spans="1:8" ht="27" customHeight="1">
      <c r="A50" s="50" t="s">
        <v>42</v>
      </c>
      <c r="B50" s="27" t="s">
        <v>104</v>
      </c>
      <c r="C50" s="66" t="s">
        <v>105</v>
      </c>
      <c r="D50" s="27" t="s">
        <v>121</v>
      </c>
      <c r="E50" s="78">
        <v>6</v>
      </c>
      <c r="F50" s="78">
        <v>113.61</v>
      </c>
      <c r="G50" s="78">
        <f t="shared" si="0"/>
        <v>147.44999999999999</v>
      </c>
      <c r="H50" s="78">
        <f t="shared" si="1"/>
        <v>884.7</v>
      </c>
    </row>
    <row r="51" spans="1:8" ht="42.6" customHeight="1">
      <c r="A51" s="50" t="s">
        <v>43</v>
      </c>
      <c r="B51" s="27" t="s">
        <v>106</v>
      </c>
      <c r="C51" s="67" t="s">
        <v>107</v>
      </c>
      <c r="D51" s="42" t="s">
        <v>121</v>
      </c>
      <c r="E51" s="78">
        <v>6</v>
      </c>
      <c r="F51" s="78">
        <v>137.77000000000001</v>
      </c>
      <c r="G51" s="78">
        <f t="shared" si="0"/>
        <v>178.81</v>
      </c>
      <c r="H51" s="78">
        <f t="shared" si="1"/>
        <v>1072.8599999999999</v>
      </c>
    </row>
    <row r="52" spans="1:8" ht="43.9" customHeight="1">
      <c r="A52" s="51" t="s">
        <v>44</v>
      </c>
      <c r="B52" s="45" t="s">
        <v>108</v>
      </c>
      <c r="C52" s="68" t="s">
        <v>109</v>
      </c>
      <c r="D52" s="45" t="s">
        <v>121</v>
      </c>
      <c r="E52" s="78">
        <v>18</v>
      </c>
      <c r="F52" s="78">
        <v>1233.18</v>
      </c>
      <c r="G52" s="78">
        <f t="shared" si="0"/>
        <v>1600.54</v>
      </c>
      <c r="H52" s="78">
        <f t="shared" si="1"/>
        <v>28809.72</v>
      </c>
    </row>
    <row r="53" spans="1:8" ht="18.600000000000001" customHeight="1" thickBot="1">
      <c r="A53" s="52"/>
      <c r="B53" s="43"/>
      <c r="C53" s="44" t="s">
        <v>45</v>
      </c>
      <c r="D53" s="43"/>
      <c r="E53" s="43"/>
      <c r="F53" s="43"/>
      <c r="G53" s="43">
        <f t="shared" si="0"/>
        <v>0</v>
      </c>
      <c r="H53" s="77">
        <f>SUM(H35:H52)</f>
        <v>128019.21000000002</v>
      </c>
    </row>
    <row r="54" spans="1:8" ht="18" customHeight="1" thickBot="1">
      <c r="A54" s="121" t="s">
        <v>46</v>
      </c>
      <c r="B54" s="122"/>
      <c r="C54" s="122"/>
      <c r="D54" s="122"/>
      <c r="E54" s="122"/>
      <c r="F54" s="122"/>
      <c r="G54" s="123"/>
      <c r="H54" s="79">
        <f>SUM(H53,H33,H13)</f>
        <v>259492.28000000003</v>
      </c>
    </row>
    <row r="55" spans="1:8" ht="14.25" customHeight="1">
      <c r="A55" s="53"/>
      <c r="B55" s="54"/>
      <c r="C55" s="54"/>
      <c r="D55" s="54"/>
      <c r="E55" s="54"/>
      <c r="F55" s="54"/>
      <c r="G55" s="54"/>
      <c r="H55" s="55"/>
    </row>
    <row r="56" spans="1:8" ht="23.45" customHeight="1">
      <c r="A56" s="56"/>
      <c r="B56" s="57"/>
      <c r="C56" s="57"/>
      <c r="D56" s="57"/>
      <c r="E56" s="57"/>
      <c r="F56" s="57"/>
      <c r="G56" s="57"/>
      <c r="H56" s="58"/>
    </row>
    <row r="57" spans="1:8" ht="11.25" customHeight="1">
      <c r="A57" s="56"/>
      <c r="B57" s="84"/>
      <c r="C57" s="84"/>
      <c r="D57" s="57"/>
      <c r="E57" s="84" t="s">
        <v>122</v>
      </c>
      <c r="F57" s="84"/>
      <c r="G57" s="59"/>
      <c r="H57" s="58"/>
    </row>
    <row r="58" spans="1:8">
      <c r="A58" s="60"/>
      <c r="B58" s="82" t="s">
        <v>47</v>
      </c>
      <c r="C58" s="82"/>
      <c r="D58" s="61"/>
      <c r="E58" s="83" t="s">
        <v>48</v>
      </c>
      <c r="F58" s="83"/>
      <c r="G58" s="62"/>
      <c r="H58" s="63"/>
    </row>
    <row r="59" spans="1:8" hidden="1">
      <c r="A59" s="64"/>
      <c r="H59" s="65"/>
    </row>
    <row r="60" spans="1:8">
      <c r="A60" s="64"/>
      <c r="H60" s="65"/>
    </row>
    <row r="61" spans="1:8" ht="25.9" customHeight="1">
      <c r="A61" s="64"/>
      <c r="H61" s="65"/>
    </row>
    <row r="62" spans="1:8" ht="11.25" customHeight="1">
      <c r="A62" s="56"/>
      <c r="B62" s="84"/>
      <c r="C62" s="84"/>
      <c r="D62" s="57"/>
      <c r="E62" s="80"/>
      <c r="F62" s="80"/>
      <c r="G62" s="59"/>
      <c r="H62" s="58"/>
    </row>
    <row r="63" spans="1:8">
      <c r="A63" s="60"/>
      <c r="B63" s="81" t="s">
        <v>49</v>
      </c>
      <c r="C63" s="82"/>
      <c r="D63" s="61"/>
      <c r="E63" s="83"/>
      <c r="F63" s="83"/>
      <c r="G63" s="62"/>
      <c r="H63" s="63"/>
    </row>
    <row r="64" spans="1:8" ht="12" customHeight="1">
      <c r="A64" s="64"/>
      <c r="H64" s="65"/>
    </row>
    <row r="65" ht="4.5" customHeight="1"/>
  </sheetData>
  <mergeCells count="24">
    <mergeCell ref="C1:H1"/>
    <mergeCell ref="A1:B1"/>
    <mergeCell ref="B58:C58"/>
    <mergeCell ref="E58:F58"/>
    <mergeCell ref="E57:F57"/>
    <mergeCell ref="B57:C57"/>
    <mergeCell ref="A7:D7"/>
    <mergeCell ref="A9:D9"/>
    <mergeCell ref="A8:D8"/>
    <mergeCell ref="A54:G54"/>
    <mergeCell ref="A3:H3"/>
    <mergeCell ref="E62:F62"/>
    <mergeCell ref="B63:C63"/>
    <mergeCell ref="E63:F63"/>
    <mergeCell ref="B62:C62"/>
    <mergeCell ref="A2:H2"/>
    <mergeCell ref="F8:F9"/>
    <mergeCell ref="E8:E9"/>
    <mergeCell ref="F6:H6"/>
    <mergeCell ref="A5:E5"/>
    <mergeCell ref="A6:E6"/>
    <mergeCell ref="E7:H7"/>
    <mergeCell ref="A4:H4"/>
    <mergeCell ref="F5:H5"/>
  </mergeCells>
  <phoneticPr fontId="2" type="noConversion"/>
  <printOptions horizontalCentered="1"/>
  <pageMargins left="0.25" right="0.25" top="0.75" bottom="0.75" header="0.3" footer="0.3"/>
  <pageSetup paperSize="9" scale="75" fitToHeight="0" orientation="portrait" horizontalDpi="4294967295" r:id="rId1"/>
  <headerFooter alignWithMargins="0"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2</xdr:col>
                <xdr:colOff>85725</xdr:colOff>
                <xdr:row>0</xdr:row>
                <xdr:rowOff>38100</xdr:rowOff>
              </from>
              <to>
                <xdr:col>2</xdr:col>
                <xdr:colOff>1019175</xdr:colOff>
                <xdr:row>1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5"/>
  <sheetViews>
    <sheetView showGridLines="0" showZeros="0" topLeftCell="A16" zoomScaleNormal="100" zoomScaleSheetLayoutView="100" workbookViewId="0">
      <selection activeCell="H14" sqref="H14"/>
    </sheetView>
  </sheetViews>
  <sheetFormatPr defaultRowHeight="12.75"/>
  <cols>
    <col min="1" max="1" width="5.42578125" bestFit="1" customWidth="1"/>
    <col min="2" max="2" width="10.7109375" bestFit="1" customWidth="1"/>
    <col min="3" max="3" width="48" customWidth="1"/>
    <col min="5" max="8" width="12.28515625" customWidth="1"/>
  </cols>
  <sheetData>
    <row r="1" spans="1:9" ht="60.75" customHeight="1">
      <c r="A1" s="154"/>
      <c r="B1" s="154"/>
      <c r="C1" s="153"/>
      <c r="D1" s="153"/>
      <c r="E1" s="153"/>
      <c r="F1" s="153"/>
      <c r="G1" s="153"/>
      <c r="H1" s="153"/>
    </row>
    <row r="2" spans="1:9" ht="15">
      <c r="A2" s="131"/>
      <c r="B2" s="131"/>
      <c r="C2" s="131"/>
      <c r="D2" s="131"/>
      <c r="E2" s="131"/>
      <c r="F2" s="131"/>
      <c r="G2" s="131"/>
      <c r="H2" s="131"/>
    </row>
    <row r="3" spans="1:9" ht="3.75" customHeight="1" thickBot="1">
      <c r="A3" s="163"/>
      <c r="B3" s="163"/>
      <c r="C3" s="163"/>
      <c r="D3" s="163"/>
      <c r="E3" s="163"/>
      <c r="F3" s="163"/>
      <c r="G3" s="163"/>
      <c r="H3" s="163"/>
    </row>
    <row r="4" spans="1:9" ht="20.100000000000001" customHeight="1" thickBot="1">
      <c r="A4" s="147" t="s">
        <v>0</v>
      </c>
      <c r="B4" s="148"/>
      <c r="C4" s="148"/>
      <c r="D4" s="148"/>
      <c r="E4" s="148"/>
      <c r="F4" s="148"/>
      <c r="G4" s="148"/>
      <c r="H4" s="149"/>
    </row>
    <row r="5" spans="1:9" ht="3.75" customHeight="1" thickBot="1">
      <c r="A5" s="11"/>
      <c r="B5" s="11"/>
      <c r="C5" s="11"/>
      <c r="D5" s="11"/>
      <c r="E5" s="11"/>
      <c r="F5" s="11"/>
      <c r="G5" s="11"/>
      <c r="H5" s="11"/>
    </row>
    <row r="6" spans="1:9" ht="20.100000000000001" customHeight="1">
      <c r="A6" s="138" t="s">
        <v>50</v>
      </c>
      <c r="B6" s="139"/>
      <c r="C6" s="139"/>
      <c r="D6" s="139"/>
      <c r="E6" s="140"/>
      <c r="F6" s="150" t="s">
        <v>51</v>
      </c>
      <c r="G6" s="151"/>
      <c r="H6" s="152"/>
    </row>
    <row r="7" spans="1:9" ht="20.100000000000001" customHeight="1">
      <c r="A7" s="141" t="s">
        <v>52</v>
      </c>
      <c r="B7" s="142"/>
      <c r="C7" s="142"/>
      <c r="D7" s="142"/>
      <c r="E7" s="143"/>
      <c r="F7" s="136" t="s">
        <v>53</v>
      </c>
      <c r="G7" s="92"/>
      <c r="H7" s="137"/>
    </row>
    <row r="8" spans="1:9" ht="20.100000000000001" customHeight="1">
      <c r="A8" s="155" t="s">
        <v>54</v>
      </c>
      <c r="B8" s="93"/>
      <c r="C8" s="93"/>
      <c r="D8" s="156"/>
      <c r="E8" s="144" t="s">
        <v>1</v>
      </c>
      <c r="F8" s="145"/>
      <c r="G8" s="145"/>
      <c r="H8" s="146"/>
    </row>
    <row r="9" spans="1:9" ht="20.100000000000001" customHeight="1">
      <c r="A9" s="155" t="s">
        <v>55</v>
      </c>
      <c r="B9" s="93"/>
      <c r="C9" s="93"/>
      <c r="D9" s="156"/>
      <c r="E9" s="134" t="s">
        <v>2</v>
      </c>
      <c r="F9" s="132" t="s">
        <v>3</v>
      </c>
      <c r="G9" s="10" t="s">
        <v>56</v>
      </c>
      <c r="H9" s="7" t="s">
        <v>5</v>
      </c>
    </row>
    <row r="10" spans="1:9" ht="20.100000000000001" customHeight="1" thickBot="1">
      <c r="A10" s="157" t="s">
        <v>57</v>
      </c>
      <c r="B10" s="158"/>
      <c r="C10" s="158"/>
      <c r="D10" s="159"/>
      <c r="E10" s="135"/>
      <c r="F10" s="133"/>
      <c r="G10" s="38" t="s">
        <v>7</v>
      </c>
      <c r="H10" s="39">
        <v>0</v>
      </c>
    </row>
    <row r="11" spans="1:9" ht="3.75" customHeight="1" thickBot="1">
      <c r="A11" s="162"/>
      <c r="B11" s="162"/>
      <c r="C11" s="162"/>
      <c r="D11" s="162"/>
      <c r="E11" s="162"/>
      <c r="F11" s="162"/>
      <c r="G11" s="162"/>
      <c r="H11" s="162"/>
    </row>
    <row r="12" spans="1:9" ht="39" thickBot="1">
      <c r="A12" s="2" t="s">
        <v>8</v>
      </c>
      <c r="B12" s="3" t="s">
        <v>9</v>
      </c>
      <c r="C12" s="3" t="s">
        <v>10</v>
      </c>
      <c r="D12" s="3" t="s">
        <v>11</v>
      </c>
      <c r="E12" s="3" t="s">
        <v>12</v>
      </c>
      <c r="F12" s="4" t="s">
        <v>13</v>
      </c>
      <c r="G12" s="4" t="s">
        <v>14</v>
      </c>
      <c r="H12" s="5" t="s">
        <v>15</v>
      </c>
    </row>
    <row r="13" spans="1:9" ht="18" customHeight="1">
      <c r="A13" s="28"/>
      <c r="B13" s="28"/>
      <c r="C13" s="28"/>
      <c r="D13" s="28"/>
      <c r="E13" s="28"/>
      <c r="F13" s="24"/>
      <c r="G13" s="24">
        <f>ROUND(F13+(F13*$H$10),2)</f>
        <v>0</v>
      </c>
      <c r="H13" s="24">
        <f>ROUND((E13*G13),2)</f>
        <v>0</v>
      </c>
    </row>
    <row r="14" spans="1:9">
      <c r="A14" s="28"/>
      <c r="B14" s="28"/>
      <c r="C14" s="28"/>
      <c r="D14" s="28"/>
      <c r="E14" s="34"/>
      <c r="F14" s="34"/>
      <c r="G14" s="31">
        <f t="shared" ref="G14:G45" si="0">ROUND(F14+(F14*$H$10),2)</f>
        <v>0</v>
      </c>
      <c r="H14" s="32">
        <f t="shared" ref="H14:H44" si="1">ROUND((E14*G14),2)</f>
        <v>0</v>
      </c>
      <c r="I14" s="15"/>
    </row>
    <row r="15" spans="1:9" ht="18" customHeight="1">
      <c r="A15" s="28"/>
      <c r="B15" s="28"/>
      <c r="C15" s="28"/>
      <c r="D15" s="28"/>
      <c r="E15" s="34"/>
      <c r="F15" s="34"/>
      <c r="G15" s="35">
        <f t="shared" si="0"/>
        <v>0</v>
      </c>
      <c r="H15" s="36">
        <f>SUM(H14)</f>
        <v>0</v>
      </c>
    </row>
    <row r="16" spans="1:9" ht="25.5" customHeight="1">
      <c r="A16" s="28"/>
      <c r="B16" s="28"/>
      <c r="C16" s="28"/>
      <c r="D16" s="28"/>
      <c r="E16" s="34"/>
      <c r="F16" s="34"/>
      <c r="G16" s="35">
        <f t="shared" si="0"/>
        <v>0</v>
      </c>
      <c r="H16" s="35">
        <f t="shared" si="1"/>
        <v>0</v>
      </c>
    </row>
    <row r="17" spans="1:8">
      <c r="A17" s="28"/>
      <c r="B17" s="28"/>
      <c r="C17" s="28"/>
      <c r="D17" s="28"/>
      <c r="E17" s="34"/>
      <c r="F17" s="34"/>
      <c r="G17" s="31">
        <f t="shared" si="0"/>
        <v>0</v>
      </c>
      <c r="H17" s="32">
        <f t="shared" si="1"/>
        <v>0</v>
      </c>
    </row>
    <row r="18" spans="1:8" s="21" customFormat="1">
      <c r="A18" s="28"/>
      <c r="B18" s="28"/>
      <c r="C18" s="28"/>
      <c r="D18" s="28"/>
      <c r="E18" s="34"/>
      <c r="F18" s="34"/>
      <c r="G18" s="31">
        <f>ROUND(F18+(F18*$H$10),2)</f>
        <v>0</v>
      </c>
      <c r="H18" s="32">
        <f t="shared" si="1"/>
        <v>0</v>
      </c>
    </row>
    <row r="19" spans="1:8">
      <c r="A19" s="28"/>
      <c r="B19" s="28"/>
      <c r="C19" s="28"/>
      <c r="D19" s="28"/>
      <c r="E19" s="34"/>
      <c r="F19" s="34"/>
      <c r="G19" s="31">
        <f t="shared" si="0"/>
        <v>0</v>
      </c>
      <c r="H19" s="32">
        <f t="shared" si="1"/>
        <v>0</v>
      </c>
    </row>
    <row r="20" spans="1:8">
      <c r="A20" s="28"/>
      <c r="B20" s="28"/>
      <c r="C20" s="28"/>
      <c r="D20" s="28"/>
      <c r="E20" s="34"/>
      <c r="F20" s="34"/>
      <c r="G20" s="31">
        <f t="shared" ref="G20:G36" si="2">ROUND(F20+(F20*$H$10),2)</f>
        <v>0</v>
      </c>
      <c r="H20" s="32">
        <f t="shared" ref="H20:H36" si="3">ROUND((E20*G20),2)</f>
        <v>0</v>
      </c>
    </row>
    <row r="21" spans="1:8">
      <c r="A21" s="28"/>
      <c r="B21" s="28"/>
      <c r="C21" s="28"/>
      <c r="D21" s="28"/>
      <c r="E21" s="34"/>
      <c r="F21" s="34"/>
      <c r="G21" s="34">
        <f t="shared" si="2"/>
        <v>0</v>
      </c>
      <c r="H21" s="36">
        <f>SUM(H17:H20)</f>
        <v>0</v>
      </c>
    </row>
    <row r="22" spans="1:8">
      <c r="A22" s="28"/>
      <c r="B22" s="28"/>
      <c r="C22" s="28"/>
      <c r="D22" s="28"/>
      <c r="E22" s="34"/>
      <c r="F22" s="34"/>
      <c r="G22" s="34">
        <f t="shared" si="2"/>
        <v>0</v>
      </c>
      <c r="H22" s="34">
        <f t="shared" si="3"/>
        <v>0</v>
      </c>
    </row>
    <row r="23" spans="1:8">
      <c r="A23" s="28"/>
      <c r="B23" s="28"/>
      <c r="C23" s="28"/>
      <c r="D23" s="28"/>
      <c r="E23" s="34"/>
      <c r="F23" s="34"/>
      <c r="G23" s="31">
        <f t="shared" si="2"/>
        <v>0</v>
      </c>
      <c r="H23" s="32">
        <f t="shared" si="3"/>
        <v>0</v>
      </c>
    </row>
    <row r="24" spans="1:8">
      <c r="A24" s="28"/>
      <c r="B24" s="28"/>
      <c r="C24" s="28"/>
      <c r="D24" s="28"/>
      <c r="E24" s="34"/>
      <c r="F24" s="34"/>
      <c r="G24" s="31">
        <f t="shared" si="2"/>
        <v>0</v>
      </c>
      <c r="H24" s="32">
        <f t="shared" si="3"/>
        <v>0</v>
      </c>
    </row>
    <row r="25" spans="1:8">
      <c r="A25" s="28"/>
      <c r="B25" s="28"/>
      <c r="C25" s="28"/>
      <c r="D25" s="28"/>
      <c r="E25" s="34"/>
      <c r="F25" s="34"/>
      <c r="G25" s="31">
        <f t="shared" si="2"/>
        <v>0</v>
      </c>
      <c r="H25" s="32">
        <f t="shared" si="3"/>
        <v>0</v>
      </c>
    </row>
    <row r="26" spans="1:8">
      <c r="A26" s="28"/>
      <c r="B26" s="28"/>
      <c r="C26" s="28"/>
      <c r="D26" s="28"/>
      <c r="E26" s="34"/>
      <c r="F26" s="34"/>
      <c r="G26" s="31">
        <f t="shared" si="2"/>
        <v>0</v>
      </c>
      <c r="H26" s="32">
        <f t="shared" si="3"/>
        <v>0</v>
      </c>
    </row>
    <row r="27" spans="1:8">
      <c r="A27" s="28"/>
      <c r="B27" s="28"/>
      <c r="C27" s="28"/>
      <c r="D27" s="28"/>
      <c r="E27" s="34"/>
      <c r="F27" s="34"/>
      <c r="G27" s="31">
        <f t="shared" si="2"/>
        <v>0</v>
      </c>
      <c r="H27" s="32">
        <f t="shared" si="3"/>
        <v>0</v>
      </c>
    </row>
    <row r="28" spans="1:8">
      <c r="A28" s="28"/>
      <c r="B28" s="28"/>
      <c r="C28" s="28"/>
      <c r="D28" s="28"/>
      <c r="E28" s="34"/>
      <c r="F28" s="34"/>
      <c r="G28" s="31">
        <f t="shared" si="2"/>
        <v>0</v>
      </c>
      <c r="H28" s="32">
        <f t="shared" si="3"/>
        <v>0</v>
      </c>
    </row>
    <row r="29" spans="1:8">
      <c r="A29" s="28"/>
      <c r="B29" s="28"/>
      <c r="C29" s="28"/>
      <c r="D29" s="28"/>
      <c r="E29" s="34"/>
      <c r="F29" s="34"/>
      <c r="G29" s="31">
        <f t="shared" si="2"/>
        <v>0</v>
      </c>
      <c r="H29" s="32">
        <f t="shared" si="3"/>
        <v>0</v>
      </c>
    </row>
    <row r="30" spans="1:8">
      <c r="A30" s="28"/>
      <c r="B30" s="28"/>
      <c r="C30" s="28"/>
      <c r="D30" s="28"/>
      <c r="E30" s="34"/>
      <c r="F30" s="34"/>
      <c r="G30" s="31">
        <f t="shared" si="2"/>
        <v>0</v>
      </c>
      <c r="H30" s="32">
        <f t="shared" si="3"/>
        <v>0</v>
      </c>
    </row>
    <row r="31" spans="1:8">
      <c r="A31" s="28"/>
      <c r="B31" s="28"/>
      <c r="C31" s="28"/>
      <c r="D31" s="28"/>
      <c r="E31" s="34"/>
      <c r="F31" s="34"/>
      <c r="G31" s="31">
        <f t="shared" si="2"/>
        <v>0</v>
      </c>
      <c r="H31" s="32">
        <f t="shared" si="3"/>
        <v>0</v>
      </c>
    </row>
    <row r="32" spans="1:8">
      <c r="A32" s="28"/>
      <c r="B32" s="28"/>
      <c r="C32" s="28"/>
      <c r="D32" s="28"/>
      <c r="E32" s="34"/>
      <c r="F32" s="34"/>
      <c r="G32" s="31">
        <f t="shared" si="2"/>
        <v>0</v>
      </c>
      <c r="H32" s="32">
        <f t="shared" si="3"/>
        <v>0</v>
      </c>
    </row>
    <row r="33" spans="1:9">
      <c r="A33" s="28"/>
      <c r="B33" s="28"/>
      <c r="C33" s="28"/>
      <c r="D33" s="28"/>
      <c r="E33" s="34"/>
      <c r="F33" s="34"/>
      <c r="G33" s="31">
        <f t="shared" si="2"/>
        <v>0</v>
      </c>
      <c r="H33" s="32">
        <f t="shared" si="3"/>
        <v>0</v>
      </c>
    </row>
    <row r="34" spans="1:9">
      <c r="A34" s="28"/>
      <c r="B34" s="28"/>
      <c r="C34" s="28"/>
      <c r="D34" s="28"/>
      <c r="E34" s="34"/>
      <c r="F34" s="34"/>
      <c r="G34" s="31">
        <f t="shared" si="2"/>
        <v>0</v>
      </c>
      <c r="H34" s="32">
        <f t="shared" si="3"/>
        <v>0</v>
      </c>
    </row>
    <row r="35" spans="1:9">
      <c r="A35" s="28"/>
      <c r="B35" s="28"/>
      <c r="C35" s="28"/>
      <c r="D35" s="28"/>
      <c r="E35" s="34"/>
      <c r="F35" s="34"/>
      <c r="G35" s="31">
        <f t="shared" si="2"/>
        <v>0</v>
      </c>
      <c r="H35" s="32">
        <f t="shared" si="3"/>
        <v>0</v>
      </c>
    </row>
    <row r="36" spans="1:9">
      <c r="A36" s="28"/>
      <c r="B36" s="28"/>
      <c r="C36" s="28"/>
      <c r="D36" s="28"/>
      <c r="E36" s="34"/>
      <c r="F36" s="34"/>
      <c r="G36" s="31">
        <f t="shared" si="2"/>
        <v>0</v>
      </c>
      <c r="H36" s="32">
        <f t="shared" si="3"/>
        <v>0</v>
      </c>
    </row>
    <row r="37" spans="1:9" ht="18" customHeight="1">
      <c r="A37" s="28"/>
      <c r="B37" s="28"/>
      <c r="C37" s="28"/>
      <c r="D37" s="28"/>
      <c r="E37" s="34"/>
      <c r="F37" s="34"/>
      <c r="G37" s="31">
        <f t="shared" si="0"/>
        <v>0</v>
      </c>
      <c r="H37" s="32">
        <f t="shared" si="1"/>
        <v>0</v>
      </c>
    </row>
    <row r="38" spans="1:9">
      <c r="A38" s="28"/>
      <c r="B38" s="28"/>
      <c r="C38" s="28"/>
      <c r="D38" s="28"/>
      <c r="E38" s="34"/>
      <c r="F38" s="34"/>
      <c r="G38" s="31">
        <f t="shared" si="0"/>
        <v>0</v>
      </c>
      <c r="H38" s="32">
        <f t="shared" si="1"/>
        <v>0</v>
      </c>
    </row>
    <row r="39" spans="1:9">
      <c r="A39" s="28"/>
      <c r="B39" s="28"/>
      <c r="C39" s="29"/>
      <c r="D39" s="28"/>
      <c r="E39" s="34"/>
      <c r="F39" s="34"/>
      <c r="G39" s="31">
        <f t="shared" si="0"/>
        <v>0</v>
      </c>
      <c r="H39" s="32">
        <f t="shared" si="1"/>
        <v>0</v>
      </c>
    </row>
    <row r="40" spans="1:9">
      <c r="A40" s="28"/>
      <c r="B40" s="28"/>
      <c r="C40" s="29"/>
      <c r="D40" s="28"/>
      <c r="E40" s="34"/>
      <c r="F40" s="34"/>
      <c r="G40" s="31">
        <f>ROUND(F40+(F40*$H$10),2)</f>
        <v>0</v>
      </c>
      <c r="H40" s="32">
        <f t="shared" si="1"/>
        <v>0</v>
      </c>
    </row>
    <row r="41" spans="1:9">
      <c r="A41" s="28"/>
      <c r="B41" s="28"/>
      <c r="C41" s="29"/>
      <c r="D41" s="28"/>
      <c r="E41" s="34"/>
      <c r="F41" s="34"/>
      <c r="G41" s="31">
        <f t="shared" si="0"/>
        <v>0</v>
      </c>
      <c r="H41" s="32">
        <f t="shared" si="1"/>
        <v>0</v>
      </c>
      <c r="I41" s="15"/>
    </row>
    <row r="42" spans="1:9">
      <c r="A42" s="28"/>
      <c r="B42" s="28"/>
      <c r="C42" s="29"/>
      <c r="D42" s="28"/>
      <c r="E42" s="34"/>
      <c r="F42" s="34"/>
      <c r="G42" s="31">
        <f t="shared" si="0"/>
        <v>0</v>
      </c>
      <c r="H42" s="32">
        <f t="shared" si="1"/>
        <v>0</v>
      </c>
      <c r="I42" s="15"/>
    </row>
    <row r="43" spans="1:9" ht="34.5" customHeight="1">
      <c r="A43" s="28"/>
      <c r="B43" s="28"/>
      <c r="C43" s="29"/>
      <c r="D43" s="28"/>
      <c r="E43" s="34"/>
      <c r="F43" s="34"/>
      <c r="G43" s="31">
        <f t="shared" si="0"/>
        <v>0</v>
      </c>
      <c r="H43" s="32">
        <f t="shared" si="1"/>
        <v>0</v>
      </c>
    </row>
    <row r="44" spans="1:9" ht="30" customHeight="1">
      <c r="A44" s="28"/>
      <c r="B44" s="28"/>
      <c r="C44" s="29"/>
      <c r="D44" s="28"/>
      <c r="E44" s="34"/>
      <c r="F44" s="34"/>
      <c r="G44" s="31">
        <f t="shared" si="0"/>
        <v>0</v>
      </c>
      <c r="H44" s="32">
        <f t="shared" si="1"/>
        <v>0</v>
      </c>
    </row>
    <row r="45" spans="1:9" ht="18.600000000000001" customHeight="1" thickBot="1">
      <c r="A45" s="28"/>
      <c r="B45" s="28"/>
      <c r="C45" s="28" t="s">
        <v>45</v>
      </c>
      <c r="D45" s="28"/>
      <c r="E45" s="28"/>
      <c r="F45" s="28"/>
      <c r="G45" s="28">
        <f t="shared" si="0"/>
        <v>0</v>
      </c>
      <c r="H45" s="36">
        <f>SUM(H23:H44)</f>
        <v>0</v>
      </c>
    </row>
    <row r="46" spans="1:9" ht="18" customHeight="1" thickBot="1">
      <c r="A46" s="160" t="s">
        <v>46</v>
      </c>
      <c r="B46" s="161"/>
      <c r="C46" s="161"/>
      <c r="D46" s="161"/>
      <c r="E46" s="161"/>
      <c r="F46" s="161"/>
      <c r="G46" s="161"/>
      <c r="H46" s="37">
        <f>SUM(H45,H21,H15)</f>
        <v>0</v>
      </c>
    </row>
    <row r="47" spans="1:9" ht="14.25" customHeight="1">
      <c r="A47" s="13"/>
      <c r="B47" s="13"/>
      <c r="C47" s="13"/>
      <c r="D47" s="13"/>
      <c r="E47" s="13"/>
      <c r="F47" s="13"/>
      <c r="G47" s="13"/>
      <c r="H47" s="14"/>
    </row>
    <row r="48" spans="1:9" ht="11.25" customHeight="1">
      <c r="A48" s="1"/>
      <c r="B48" s="1"/>
      <c r="C48" s="1"/>
      <c r="D48" s="1"/>
      <c r="E48" s="1"/>
      <c r="F48" s="1"/>
      <c r="G48" s="1"/>
      <c r="H48" s="1"/>
    </row>
    <row r="49" spans="1:8" ht="11.25" customHeight="1">
      <c r="A49" s="1"/>
      <c r="B49" s="130"/>
      <c r="C49" s="130"/>
      <c r="D49" s="1"/>
      <c r="E49" s="130"/>
      <c r="F49" s="130"/>
      <c r="G49" s="8"/>
      <c r="H49" s="1"/>
    </row>
    <row r="50" spans="1:8">
      <c r="A50" s="6"/>
      <c r="B50" s="128" t="s">
        <v>47</v>
      </c>
      <c r="C50" s="128"/>
      <c r="D50" s="6"/>
      <c r="E50" s="129" t="s">
        <v>48</v>
      </c>
      <c r="F50" s="129"/>
      <c r="G50" s="9"/>
      <c r="H50" s="6"/>
    </row>
    <row r="53" spans="1:8" ht="11.25" customHeight="1">
      <c r="A53" s="1"/>
      <c r="B53" s="130"/>
      <c r="C53" s="130"/>
      <c r="D53" s="1"/>
      <c r="E53" s="127"/>
      <c r="F53" s="127"/>
      <c r="G53" s="8"/>
      <c r="H53" s="1"/>
    </row>
    <row r="54" spans="1:8">
      <c r="A54" s="6"/>
      <c r="B54" s="128" t="s">
        <v>58</v>
      </c>
      <c r="C54" s="128"/>
      <c r="D54" s="6"/>
      <c r="E54" s="129"/>
      <c r="F54" s="129"/>
      <c r="G54" s="9"/>
      <c r="H54" s="6"/>
    </row>
    <row r="55" spans="1:8" ht="4.5" customHeight="1"/>
  </sheetData>
  <mergeCells count="25">
    <mergeCell ref="C1:H1"/>
    <mergeCell ref="A1:B1"/>
    <mergeCell ref="B50:C50"/>
    <mergeCell ref="E50:F50"/>
    <mergeCell ref="E49:F49"/>
    <mergeCell ref="B49:C49"/>
    <mergeCell ref="A8:D8"/>
    <mergeCell ref="A10:D10"/>
    <mergeCell ref="A9:D9"/>
    <mergeCell ref="A46:G46"/>
    <mergeCell ref="A11:H11"/>
    <mergeCell ref="A3:H3"/>
    <mergeCell ref="E53:F53"/>
    <mergeCell ref="B54:C54"/>
    <mergeCell ref="E54:F54"/>
    <mergeCell ref="B53:C53"/>
    <mergeCell ref="A2:H2"/>
    <mergeCell ref="F9:F10"/>
    <mergeCell ref="E9:E10"/>
    <mergeCell ref="F7:H7"/>
    <mergeCell ref="A6:E6"/>
    <mergeCell ref="A7:E7"/>
    <mergeCell ref="E8:H8"/>
    <mergeCell ref="A4:H4"/>
    <mergeCell ref="F6:H6"/>
  </mergeCells>
  <phoneticPr fontId="2" type="noConversion"/>
  <pageMargins left="0.78740157480314965" right="0.19685039370078741" top="0.39370078740157483" bottom="0.39370078740157483" header="0" footer="0"/>
  <pageSetup paperSize="9" scale="7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5123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85725</xdr:rowOff>
              </from>
              <to>
                <xdr:col>2</xdr:col>
                <xdr:colOff>133350</xdr:colOff>
                <xdr:row>0</xdr:row>
                <xdr:rowOff>704850</xdr:rowOff>
              </to>
            </anchor>
          </objectPr>
        </oleObject>
      </mc:Choice>
      <mc:Fallback>
        <oleObject progId="Word.Picture.8" shapeId="512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Planilha Orcamentaria</vt:lpstr>
      <vt:lpstr>Modelo Planilha Orcamentaria</vt:lpstr>
      <vt:lpstr>'Modelo Planilha Orcamentaria'!Area_de_impressao</vt:lpstr>
      <vt:lpstr>'Planilha Orcamentaria'!Area_de_impressao</vt:lpstr>
      <vt:lpstr>'Planilha Orcamentaria'!Titulos_de_impressao</vt:lpstr>
    </vt:vector>
  </TitlesOfParts>
  <Manager/>
  <Company>Setop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Setop</dc:creator>
  <cp:keywords/>
  <dc:description/>
  <cp:lastModifiedBy>Setor de Compras</cp:lastModifiedBy>
  <cp:revision/>
  <cp:lastPrinted>2024-11-08T13:46:20Z</cp:lastPrinted>
  <dcterms:created xsi:type="dcterms:W3CDTF">2006-09-22T13:55:22Z</dcterms:created>
  <dcterms:modified xsi:type="dcterms:W3CDTF">2025-05-26T11:33:35Z</dcterms:modified>
  <cp:category/>
  <cp:contentStatus/>
</cp:coreProperties>
</file>